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ämäTyökirja"/>
  <mc:AlternateContent xmlns:mc="http://schemas.openxmlformats.org/markup-compatibility/2006">
    <mc:Choice Requires="x15">
      <x15ac:absPath xmlns:x15ac="http://schemas.microsoft.com/office/spreadsheetml/2010/11/ac" url="https://keilailu-my.sharepoint.com/personal/olli_pakonen_keilailu_fi/Documents/One Driveen/Valtakunnansarjat/"/>
    </mc:Choice>
  </mc:AlternateContent>
  <xr:revisionPtr revIDLastSave="0" documentId="8_{03FAF867-5749-4482-A171-ABF0A675E02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ulokset-finaali" sheetId="23" r:id="rId1"/>
    <sheet name="Finaali" sheetId="24" r:id="rId2"/>
    <sheet name="HK-finaali" sheetId="25" r:id="rId3"/>
    <sheet name="Pelaajat-finaali" sheetId="22" r:id="rId4"/>
    <sheet name="HK-välitaulu" sheetId="6" r:id="rId5"/>
  </sheets>
  <definedNames>
    <definedName name="Joukkue01_5">'Pelaajat-finaali'!$A$10:$A$24</definedName>
    <definedName name="Joukkue02_5">'Pelaajat-finaali'!$C$10:$C$24</definedName>
    <definedName name="Joukkue03_5">'Pelaajat-finaali'!$E$10:$E$24</definedName>
    <definedName name="_xlnm.Print_Area" localSheetId="0">'Tulokset-finaali'!$1:$26</definedName>
  </definedNames>
  <calcPr calcId="191029"/>
  <pivotCaches>
    <pivotCache cacheId="1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24" l="1"/>
  <c r="G3" i="24"/>
  <c r="P23" i="23" l="1"/>
  <c r="P13" i="23"/>
  <c r="G23" i="23"/>
  <c r="L23" i="23"/>
  <c r="L13" i="23"/>
  <c r="C23" i="23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O17" i="23"/>
  <c r="Q7" i="23"/>
  <c r="P7" i="23"/>
  <c r="O7" i="23"/>
  <c r="M17" i="23"/>
  <c r="L17" i="23"/>
  <c r="K17" i="23"/>
  <c r="D17" i="23"/>
  <c r="C17" i="23"/>
  <c r="B17" i="23"/>
  <c r="H17" i="23"/>
  <c r="G17" i="23"/>
  <c r="F17" i="23"/>
  <c r="D7" i="23"/>
  <c r="C7" i="23"/>
  <c r="B7" i="23"/>
  <c r="H7" i="23"/>
  <c r="G7" i="23"/>
  <c r="F7" i="23"/>
  <c r="C1" i="25"/>
  <c r="J1" i="23"/>
  <c r="H23" i="23" l="1"/>
  <c r="Q23" i="23"/>
  <c r="M23" i="23"/>
  <c r="Q13" i="23"/>
  <c r="D23" i="23"/>
  <c r="M13" i="23"/>
  <c r="A41" i="6"/>
  <c r="A40" i="6"/>
  <c r="A39" i="6"/>
  <c r="A38" i="6"/>
  <c r="A37" i="6"/>
  <c r="A36" i="6"/>
  <c r="A35" i="6"/>
  <c r="A34" i="6"/>
  <c r="C33" i="6"/>
  <c r="A33" i="6"/>
  <c r="C32" i="6"/>
  <c r="A32" i="6"/>
  <c r="C31" i="6"/>
  <c r="A31" i="6"/>
  <c r="C30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B9" i="24"/>
  <c r="Q17" i="23"/>
  <c r="P17" i="23"/>
  <c r="C41" i="6"/>
  <c r="C28" i="6"/>
  <c r="C25" i="6"/>
  <c r="C11" i="6"/>
  <c r="C37" i="6"/>
  <c r="U23" i="23"/>
  <c r="R23" i="23"/>
  <c r="U22" i="23"/>
  <c r="R22" i="23"/>
  <c r="U20" i="23"/>
  <c r="R20" i="23"/>
  <c r="U19" i="23"/>
  <c r="R19" i="23"/>
  <c r="U13" i="23"/>
  <c r="R13" i="23"/>
  <c r="U12" i="23"/>
  <c r="R12" i="23"/>
  <c r="U9" i="23"/>
  <c r="R9" i="23"/>
  <c r="M7" i="23"/>
  <c r="L7" i="23"/>
  <c r="O3" i="23"/>
  <c r="J3" i="23"/>
  <c r="C23" i="6" l="1"/>
  <c r="C10" i="6"/>
  <c r="C27" i="6"/>
  <c r="C13" i="6"/>
  <c r="C26" i="6"/>
  <c r="C12" i="6"/>
  <c r="C29" i="6"/>
  <c r="B16" i="24"/>
  <c r="C39" i="6"/>
  <c r="C24" i="6"/>
  <c r="C40" i="6"/>
  <c r="C21" i="6"/>
  <c r="C22" i="6"/>
  <c r="C38" i="6"/>
  <c r="C36" i="6"/>
  <c r="C35" i="6"/>
  <c r="C34" i="6"/>
  <c r="C13" i="23"/>
  <c r="G13" i="23"/>
  <c r="H13" i="23" l="1"/>
  <c r="H14" i="23" s="1"/>
  <c r="D13" i="23"/>
  <c r="D14" i="23" s="1"/>
  <c r="C19" i="6"/>
  <c r="C18" i="6"/>
  <c r="C20" i="6"/>
  <c r="C17" i="6"/>
  <c r="C14" i="6"/>
  <c r="C15" i="6"/>
  <c r="C16" i="6"/>
  <c r="B15" i="24"/>
  <c r="E16" i="24"/>
  <c r="C16" i="24"/>
  <c r="F16" i="24" s="1"/>
  <c r="M14" i="23"/>
  <c r="C8" i="24"/>
  <c r="E8" i="24"/>
  <c r="E15" i="24"/>
  <c r="C15" i="24"/>
  <c r="C9" i="24"/>
  <c r="E9" i="24"/>
  <c r="D24" i="23"/>
  <c r="Q24" i="23"/>
  <c r="M24" i="23"/>
  <c r="Q14" i="23"/>
  <c r="F15" i="24" l="1"/>
  <c r="D9" i="24"/>
  <c r="I23" i="23"/>
  <c r="D15" i="24"/>
  <c r="D8" i="24"/>
  <c r="H24" i="23"/>
  <c r="D16" i="24" s="1"/>
  <c r="I13" i="23"/>
  <c r="F8" i="24" l="1"/>
  <c r="F9" i="24"/>
</calcChain>
</file>

<file path=xl/sharedStrings.xml><?xml version="1.0" encoding="utf-8"?>
<sst xmlns="http://schemas.openxmlformats.org/spreadsheetml/2006/main" count="180" uniqueCount="57">
  <si>
    <t>pelaajat</t>
  </si>
  <si>
    <t>sarjat</t>
  </si>
  <si>
    <t>raskaat</t>
  </si>
  <si>
    <t>yht.</t>
  </si>
  <si>
    <t>RASKAAT</t>
  </si>
  <si>
    <t>tulos</t>
  </si>
  <si>
    <t>yht. pist.</t>
  </si>
  <si>
    <t>pisteet</t>
  </si>
  <si>
    <t>JOUKKUEIDEN KOKOONPANOT</t>
  </si>
  <si>
    <t>sij.</t>
  </si>
  <si>
    <t>joukkue</t>
  </si>
  <si>
    <t>ottelut</t>
  </si>
  <si>
    <t>keilapisteet</t>
  </si>
  <si>
    <t>1.</t>
  </si>
  <si>
    <t>2.</t>
  </si>
  <si>
    <t>ka./ottelu</t>
  </si>
  <si>
    <t>nimi</t>
  </si>
  <si>
    <t>Henkilökohtaiset tulokset</t>
  </si>
  <si>
    <t>sarja</t>
  </si>
  <si>
    <t>ka.</t>
  </si>
  <si>
    <t>Mitalipelit</t>
  </si>
  <si>
    <t>Välierä</t>
  </si>
  <si>
    <t>Finaali</t>
  </si>
  <si>
    <t>LOPPUOTTELU</t>
  </si>
  <si>
    <t>VÄLIERÄ</t>
  </si>
  <si>
    <t>SUOMEN KEILAILULIITTO</t>
  </si>
  <si>
    <t>NAISTEN SM-LIIGA</t>
  </si>
  <si>
    <t>HENKILÖKOHTAISET TULOKSET</t>
  </si>
  <si>
    <t>Bay</t>
  </si>
  <si>
    <t>Giants</t>
  </si>
  <si>
    <t>GB</t>
  </si>
  <si>
    <t>Pakarinen Essi</t>
  </si>
  <si>
    <t>Hiltunen Eliisa</t>
  </si>
  <si>
    <t>Pusa Roosa</t>
  </si>
  <si>
    <t>Juntunen Ani</t>
  </si>
  <si>
    <t>Konsteri Peppi</t>
  </si>
  <si>
    <t>Oksanen Sanna</t>
  </si>
  <si>
    <t>Hirvonen Marjo</t>
  </si>
  <si>
    <t>Hytönen Marjaana</t>
  </si>
  <si>
    <t>Kovanen Nina</t>
  </si>
  <si>
    <t>Manninen Heidi</t>
  </si>
  <si>
    <t>Rapeli Jaana</t>
  </si>
  <si>
    <t>Palermaa Emma</t>
  </si>
  <si>
    <t>Lökfors Stella</t>
  </si>
  <si>
    <t>Nurmilo Mari</t>
  </si>
  <si>
    <t>Nenonen Riikka</t>
  </si>
  <si>
    <t>Salo Vilma</t>
  </si>
  <si>
    <t>Heino Jenni</t>
  </si>
  <si>
    <t>Pöllänen Krista</t>
  </si>
  <si>
    <t>Laukkanen Tiiamari</t>
  </si>
  <si>
    <t>Lundén Roosa</t>
  </si>
  <si>
    <t>Lundén Reija</t>
  </si>
  <si>
    <t>Nevalainen Mila</t>
  </si>
  <si>
    <t>21-22</t>
  </si>
  <si>
    <t>19-20</t>
  </si>
  <si>
    <t>Kantola Piritta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</si>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</sst>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\ mmm"/>
  </numFmts>
  <fonts count="13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3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Calibri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1" xfId="1" applyFont="1" applyBorder="1"/>
    <xf numFmtId="0" fontId="1" fillId="0" borderId="0" xfId="1" applyFill="1" applyBorder="1"/>
    <xf numFmtId="0" fontId="1" fillId="0" borderId="0" xfId="1" applyFill="1" applyBorder="1" applyAlignment="1">
      <alignment horizontal="center"/>
    </xf>
    <xf numFmtId="0" fontId="1" fillId="0" borderId="0" xfId="1" applyBorder="1"/>
    <xf numFmtId="2" fontId="0" fillId="0" borderId="0" xfId="0" applyNumberFormat="1"/>
    <xf numFmtId="0" fontId="5" fillId="0" borderId="0" xfId="0" applyFont="1"/>
    <xf numFmtId="0" fontId="6" fillId="0" borderId="1" xfId="1" applyFont="1" applyBorder="1"/>
    <xf numFmtId="0" fontId="6" fillId="0" borderId="1" xfId="1" applyFont="1" applyBorder="1" applyAlignment="1">
      <alignment horizontal="right"/>
    </xf>
    <xf numFmtId="0" fontId="1" fillId="0" borderId="1" xfId="1" applyFont="1" applyBorder="1" applyAlignment="1">
      <alignment horizontal="right"/>
    </xf>
    <xf numFmtId="0" fontId="1" fillId="0" borderId="1" xfId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7" fillId="0" borderId="0" xfId="0" applyFont="1"/>
    <xf numFmtId="14" fontId="1" fillId="0" borderId="0" xfId="1" applyNumberFormat="1"/>
    <xf numFmtId="0" fontId="8" fillId="0" borderId="0" xfId="1" applyFont="1"/>
    <xf numFmtId="0" fontId="9" fillId="0" borderId="0" xfId="1" applyFont="1"/>
    <xf numFmtId="2" fontId="1" fillId="0" borderId="0" xfId="1" applyNumberForma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1" fillId="0" borderId="0" xfId="0" applyFont="1"/>
    <xf numFmtId="0" fontId="9" fillId="0" borderId="0" xfId="1" applyFont="1" applyAlignment="1">
      <alignment horizontal="left"/>
    </xf>
    <xf numFmtId="0" fontId="1" fillId="0" borderId="0" xfId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1" applyAlignment="1"/>
    <xf numFmtId="0" fontId="12" fillId="2" borderId="3" xfId="0" applyFont="1" applyFill="1" applyBorder="1" applyAlignment="1">
      <alignment horizontal="right"/>
    </xf>
    <xf numFmtId="0" fontId="12" fillId="2" borderId="3" xfId="0" applyFont="1" applyFill="1" applyBorder="1"/>
    <xf numFmtId="0" fontId="1" fillId="0" borderId="0" xfId="1" applyFont="1" applyAlignment="1">
      <alignment horizontal="center"/>
    </xf>
    <xf numFmtId="0" fontId="12" fillId="2" borderId="3" xfId="0" applyFont="1" applyFill="1" applyBorder="1" applyAlignment="1">
      <alignment horizontal="left"/>
    </xf>
    <xf numFmtId="0" fontId="1" fillId="0" borderId="0" xfId="1" applyAlignment="1">
      <alignment horizontal="center"/>
    </xf>
    <xf numFmtId="0" fontId="1" fillId="0" borderId="0" xfId="1" applyAlignment="1">
      <alignment horizontal="right"/>
    </xf>
    <xf numFmtId="0" fontId="2" fillId="0" borderId="0" xfId="1" applyFont="1" applyAlignment="1"/>
    <xf numFmtId="14" fontId="0" fillId="0" borderId="0" xfId="0" applyNumberFormat="1" applyAlignment="1">
      <alignment horizontal="center"/>
    </xf>
    <xf numFmtId="0" fontId="1" fillId="0" borderId="0" xfId="1" applyAlignment="1">
      <alignment horizontal="center"/>
    </xf>
    <xf numFmtId="0" fontId="0" fillId="0" borderId="0" xfId="0" applyProtection="1">
      <protection locked="0"/>
    </xf>
    <xf numFmtId="0" fontId="1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164" fontId="3" fillId="0" borderId="2" xfId="1" quotePrefix="1" applyNumberFormat="1" applyFont="1" applyBorder="1" applyAlignment="1">
      <alignment horizontal="center" vertical="center" textRotation="90"/>
    </xf>
    <xf numFmtId="164" fontId="3" fillId="0" borderId="2" xfId="1" applyNumberFormat="1" applyFont="1" applyBorder="1" applyAlignment="1">
      <alignment horizontal="center" vertical="center" textRotation="90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2" xfId="1" quotePrefix="1" applyFont="1" applyBorder="1" applyAlignment="1">
      <alignment horizontal="center" vertical="center" textRotation="90"/>
    </xf>
    <xf numFmtId="0" fontId="3" fillId="0" borderId="2" xfId="1" applyFont="1" applyBorder="1" applyAlignment="1">
      <alignment horizontal="center" vertical="center" textRotation="90"/>
    </xf>
    <xf numFmtId="14" fontId="1" fillId="0" borderId="0" xfId="1" applyNumberFormat="1" applyAlignment="1">
      <alignment horizontal="right"/>
    </xf>
    <xf numFmtId="0" fontId="1" fillId="0" borderId="0" xfId="1" applyAlignment="1">
      <alignment horizontal="right"/>
    </xf>
  </cellXfs>
  <cellStyles count="2">
    <cellStyle name="Excel Built-in Normal" xfId="1" xr:uid="{00000000-0005-0000-0000-000000000000}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0</xdr:row>
          <xdr:rowOff>28575</xdr:rowOff>
        </xdr:from>
        <xdr:to>
          <xdr:col>6</xdr:col>
          <xdr:colOff>561975</xdr:colOff>
          <xdr:row>0</xdr:row>
          <xdr:rowOff>219075</xdr:rowOff>
        </xdr:to>
        <xdr:sp macro="" textlink="">
          <xdr:nvSpPr>
            <xdr:cNvPr id="37889" name="Button 1" hidden="1">
              <a:extLst>
                <a:ext uri="{63B3BB69-23CF-44E3-9099-C40C66FF867C}">
                  <a14:compatExt spid="_x0000_s37889"/>
                </a:ext>
                <a:ext uri="{FF2B5EF4-FFF2-40B4-BE49-F238E27FC236}">
                  <a16:creationId xmlns:a16="http://schemas.microsoft.com/office/drawing/2014/main" id="{00000000-0008-0000-0200-00000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Päivitä</a:t>
              </a:r>
            </a:p>
          </xdr:txBody>
        </xdr:sp>
        <xdr:clientData fPrint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kka Savolainen" refreshedDate="44690.518914004628" createdVersion="5" refreshedVersion="7" minRefreshableVersion="3" recordCount="32" xr:uid="{00000000-000A-0000-FFFF-FFFF0E000000}">
  <cacheSource type="worksheet">
    <worksheetSource ref="A9:C41" sheet="HK-välitaulu"/>
  </cacheSource>
  <cacheFields count="3">
    <cacheField name="nimi" numFmtId="0">
      <sharedItems containsMixedTypes="1" containsNumber="1" containsInteger="1" minValue="0" maxValue="0" count="14">
        <s v="Kovanen Nina"/>
        <s v="Palermaa Emma"/>
        <s v="Rapeli Jaana"/>
        <s v="Lundén Roosa"/>
        <s v="Hirvonen Marjo"/>
        <s v="Juntunen Ani"/>
        <s v="Oksanen Sanna"/>
        <s v="Konsteri Peppi"/>
        <s v="Manninen Heidi"/>
        <s v="Pusa Roosa"/>
        <s v="Heino Jenni"/>
        <s v="Pakarinen Essi"/>
        <s v="Hiltunen Eliisa"/>
        <n v="0" u="1"/>
      </sharedItems>
    </cacheField>
    <cacheField name="sarja" numFmtId="0">
      <sharedItems containsSemiMixedTypes="0" containsString="0" containsNumber="1" containsInteger="1" minValue="161" maxValue="278"/>
    </cacheField>
    <cacheField name="joukkue" numFmtId="0">
      <sharedItems containsMixedTypes="1" containsNumber="1" containsInteger="1" minValue="0" maxValue="0" count="4">
        <s v="GB"/>
        <s v="Giants"/>
        <s v="Bay"/>
        <n v="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">
  <r>
    <x v="0"/>
    <n v="202"/>
    <x v="0"/>
  </r>
  <r>
    <x v="1"/>
    <n v="161"/>
    <x v="0"/>
  </r>
  <r>
    <x v="2"/>
    <n v="183"/>
    <x v="0"/>
  </r>
  <r>
    <x v="3"/>
    <n v="203"/>
    <x v="0"/>
  </r>
  <r>
    <x v="4"/>
    <n v="193"/>
    <x v="1"/>
  </r>
  <r>
    <x v="5"/>
    <n v="235"/>
    <x v="1"/>
  </r>
  <r>
    <x v="6"/>
    <n v="246"/>
    <x v="1"/>
  </r>
  <r>
    <x v="7"/>
    <n v="227"/>
    <x v="1"/>
  </r>
  <r>
    <x v="4"/>
    <n v="256"/>
    <x v="1"/>
  </r>
  <r>
    <x v="5"/>
    <n v="197"/>
    <x v="1"/>
  </r>
  <r>
    <x v="6"/>
    <n v="215"/>
    <x v="1"/>
  </r>
  <r>
    <x v="7"/>
    <n v="194"/>
    <x v="1"/>
  </r>
  <r>
    <x v="0"/>
    <n v="187"/>
    <x v="0"/>
  </r>
  <r>
    <x v="2"/>
    <n v="194"/>
    <x v="0"/>
  </r>
  <r>
    <x v="8"/>
    <n v="180"/>
    <x v="0"/>
  </r>
  <r>
    <x v="3"/>
    <n v="211"/>
    <x v="0"/>
  </r>
  <r>
    <x v="4"/>
    <n v="226"/>
    <x v="1"/>
  </r>
  <r>
    <x v="5"/>
    <n v="278"/>
    <x v="1"/>
  </r>
  <r>
    <x v="6"/>
    <n v="224"/>
    <x v="1"/>
  </r>
  <r>
    <x v="7"/>
    <n v="259"/>
    <x v="1"/>
  </r>
  <r>
    <x v="9"/>
    <n v="223"/>
    <x v="2"/>
  </r>
  <r>
    <x v="10"/>
    <n v="265"/>
    <x v="2"/>
  </r>
  <r>
    <x v="11"/>
    <n v="190"/>
    <x v="2"/>
  </r>
  <r>
    <x v="12"/>
    <n v="247"/>
    <x v="2"/>
  </r>
  <r>
    <x v="9"/>
    <n v="175"/>
    <x v="2"/>
  </r>
  <r>
    <x v="10"/>
    <n v="193"/>
    <x v="2"/>
  </r>
  <r>
    <x v="11"/>
    <n v="212"/>
    <x v="2"/>
  </r>
  <r>
    <x v="12"/>
    <n v="170"/>
    <x v="2"/>
  </r>
  <r>
    <x v="4"/>
    <n v="203"/>
    <x v="1"/>
  </r>
  <r>
    <x v="5"/>
    <n v="194"/>
    <x v="1"/>
  </r>
  <r>
    <x v="6"/>
    <n v="243"/>
    <x v="1"/>
  </r>
  <r>
    <x v="7"/>
    <n v="234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-taulukko2" cacheId="1" applyNumberFormats="0" applyBorderFormats="0" applyFontFormats="0" applyPatternFormats="0" applyAlignmentFormats="0" applyWidthHeightFormats="1" dataCaption="Arvot" updatedVersion="7" minRefreshableVersion="3" showDrill="0" useAutoFormatting="1" itemPrintTitles="1" createdVersion="4" indent="0" compact="0" compactData="0" multipleFieldFilters="0">
  <location ref="A7:E21" firstHeaderRow="0" firstDataRow="1" firstDataCol="2"/>
  <pivotFields count="3">
    <pivotField axis="axisRow" compact="0" outline="0" showAll="0" sortType="descending" defaultSubtotal="0">
      <items count="14">
        <item m="1" x="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dataField="1" compact="0" outline="0" showAll="0" defaultSubtotal="0"/>
    <pivotField axis="axisRow" compact="0" outline="0" showAll="0" defaultSubtotal="0">
      <items count="4">
        <item m="1" x="3"/>
        <item x="0"/>
        <item x="1"/>
        <item x="2"/>
      </items>
    </pivotField>
  </pivotFields>
  <rowFields count="2">
    <field x="0"/>
    <field x="2"/>
  </rowFields>
  <rowItems count="14">
    <i>
      <x v="7"/>
      <x v="2"/>
    </i>
    <i>
      <x v="11"/>
      <x v="3"/>
    </i>
    <i>
      <x v="8"/>
      <x v="2"/>
    </i>
    <i>
      <x v="6"/>
      <x v="2"/>
    </i>
    <i>
      <x v="5"/>
      <x v="2"/>
    </i>
    <i>
      <x v="13"/>
      <x v="3"/>
    </i>
    <i>
      <x v="4"/>
      <x v="1"/>
    </i>
    <i>
      <x v="12"/>
      <x v="3"/>
    </i>
    <i>
      <x v="10"/>
      <x v="3"/>
    </i>
    <i>
      <x v="1"/>
      <x v="1"/>
    </i>
    <i>
      <x v="3"/>
      <x v="1"/>
    </i>
    <i>
      <x v="9"/>
      <x v="1"/>
    </i>
    <i>
      <x v="2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tulos" fld="1" baseField="2" baseItem="0"/>
    <dataField name="sarjat" fld="1" subtotal="count" baseField="2" baseItem="0"/>
    <dataField name="ka." fld="1" subtotal="average" baseField="2" baseItem="2" numFmtId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/>
  <dimension ref="A1:U24"/>
  <sheetViews>
    <sheetView zoomScale="80" zoomScaleNormal="80" workbookViewId="0">
      <selection activeCell="Q33" sqref="Q33"/>
    </sheetView>
  </sheetViews>
  <sheetFormatPr defaultColWidth="8.5703125" defaultRowHeight="15" x14ac:dyDescent="0.25"/>
  <cols>
    <col min="1" max="1" width="8.5703125" style="1"/>
    <col min="2" max="2" width="20.42578125" style="1" customWidth="1"/>
    <col min="3" max="3" width="8.5703125" style="1" bestFit="1" customWidth="1"/>
    <col min="4" max="4" width="7.85546875" style="33" bestFit="1" customWidth="1"/>
    <col min="5" max="5" width="1.5703125" style="1" customWidth="1"/>
    <col min="6" max="6" width="20.42578125" style="1" customWidth="1"/>
    <col min="7" max="7" width="8.5703125" style="1" bestFit="1" customWidth="1"/>
    <col min="8" max="8" width="8.140625" style="33" bestFit="1" customWidth="1"/>
    <col min="9" max="9" width="0" style="1" hidden="1" customWidth="1"/>
    <col min="10" max="10" width="8.5703125" style="1"/>
    <col min="11" max="11" width="20.42578125" style="1" customWidth="1"/>
    <col min="12" max="12" width="8.5703125" style="1" bestFit="1" customWidth="1"/>
    <col min="13" max="13" width="7.85546875" style="33" bestFit="1" customWidth="1"/>
    <col min="14" max="14" width="1.5703125" style="1" customWidth="1"/>
    <col min="15" max="15" width="20.42578125" style="1" customWidth="1"/>
    <col min="16" max="16" width="9.42578125" style="1" customWidth="1"/>
    <col min="17" max="17" width="8.140625" style="33" bestFit="1" customWidth="1"/>
    <col min="18" max="18" width="0" style="1" hidden="1" customWidth="1"/>
    <col min="19" max="19" width="3.85546875" style="1" customWidth="1"/>
    <col min="20" max="20" width="8.5703125" style="1"/>
    <col min="21" max="21" width="0" style="1" hidden="1" customWidth="1"/>
    <col min="22" max="16384" width="8.5703125" style="1"/>
  </cols>
  <sheetData>
    <row r="1" spans="1:21" ht="18.75" x14ac:dyDescent="0.3">
      <c r="A1" s="19" t="s">
        <v>25</v>
      </c>
      <c r="J1" s="19" t="str">
        <f>$A$1</f>
        <v>SUOMEN KEILAILULIITTO</v>
      </c>
    </row>
    <row r="3" spans="1:21" ht="15.75" x14ac:dyDescent="0.25">
      <c r="A3" s="18" t="s">
        <v>26</v>
      </c>
      <c r="C3" s="39"/>
      <c r="D3" s="39"/>
      <c r="F3" s="17">
        <v>44689</v>
      </c>
      <c r="J3" s="18" t="str">
        <f>A3</f>
        <v>NAISTEN SM-LIIGA</v>
      </c>
      <c r="L3" s="39"/>
      <c r="M3" s="39"/>
      <c r="O3" s="17">
        <f>F3</f>
        <v>44689</v>
      </c>
    </row>
    <row r="5" spans="1:21" s="2" customFormat="1" x14ac:dyDescent="0.25">
      <c r="B5" s="40" t="s">
        <v>21</v>
      </c>
      <c r="C5" s="40"/>
      <c r="D5" s="40"/>
      <c r="E5" s="40"/>
      <c r="F5" s="40"/>
      <c r="G5" s="40"/>
      <c r="H5" s="40"/>
      <c r="K5" s="40" t="s">
        <v>22</v>
      </c>
      <c r="L5" s="40"/>
      <c r="M5" s="40"/>
      <c r="N5" s="40"/>
      <c r="O5" s="40"/>
      <c r="P5" s="40"/>
      <c r="Q5" s="40"/>
    </row>
    <row r="7" spans="1:21" s="2" customFormat="1" x14ac:dyDescent="0.25">
      <c r="A7" s="41" t="s">
        <v>53</v>
      </c>
      <c r="B7" s="40" t="str">
        <f>'Pelaajat-finaali'!$E$9</f>
        <v>GB</v>
      </c>
      <c r="C7" s="40" t="e">
        <f>#REF!</f>
        <v>#REF!</v>
      </c>
      <c r="D7" s="40" t="e">
        <f>#REF!</f>
        <v>#REF!</v>
      </c>
      <c r="F7" s="43" t="str">
        <f>'Pelaajat-finaali'!$C$9</f>
        <v>Giants</v>
      </c>
      <c r="G7" s="44" t="e">
        <f>#REF!</f>
        <v>#REF!</v>
      </c>
      <c r="H7" s="45" t="e">
        <f>#REF!</f>
        <v>#REF!</v>
      </c>
      <c r="J7" s="41" t="s">
        <v>54</v>
      </c>
      <c r="K7" s="40" t="s">
        <v>29</v>
      </c>
      <c r="L7" s="40" t="e">
        <f>#REF!</f>
        <v>#REF!</v>
      </c>
      <c r="M7" s="40" t="e">
        <f>#REF!</f>
        <v>#REF!</v>
      </c>
      <c r="O7" s="40" t="str">
        <f>'Pelaajat-finaali'!$A$9</f>
        <v>Bay</v>
      </c>
      <c r="P7" s="40" t="e">
        <f>#REF!</f>
        <v>#REF!</v>
      </c>
      <c r="Q7" s="40" t="e">
        <f>#REF!</f>
        <v>#REF!</v>
      </c>
    </row>
    <row r="8" spans="1:21" s="2" customFormat="1" x14ac:dyDescent="0.25">
      <c r="A8" s="42"/>
      <c r="B8" s="10" t="s">
        <v>0</v>
      </c>
      <c r="C8" s="11" t="s">
        <v>6</v>
      </c>
      <c r="D8" s="11" t="s">
        <v>7</v>
      </c>
      <c r="E8" s="3"/>
      <c r="F8" s="10" t="s">
        <v>0</v>
      </c>
      <c r="G8" s="11" t="s">
        <v>6</v>
      </c>
      <c r="H8" s="11" t="s">
        <v>7</v>
      </c>
      <c r="I8" s="3" t="s">
        <v>2</v>
      </c>
      <c r="J8" s="42"/>
      <c r="K8" s="10" t="s">
        <v>0</v>
      </c>
      <c r="L8" s="11" t="s">
        <v>6</v>
      </c>
      <c r="M8" s="11" t="s">
        <v>7</v>
      </c>
      <c r="N8" s="3"/>
      <c r="O8" s="10" t="s">
        <v>0</v>
      </c>
      <c r="P8" s="11" t="s">
        <v>6</v>
      </c>
      <c r="Q8" s="11" t="s">
        <v>7</v>
      </c>
      <c r="R8" s="3" t="s">
        <v>2</v>
      </c>
      <c r="U8" s="3" t="s">
        <v>2</v>
      </c>
    </row>
    <row r="9" spans="1:21" x14ac:dyDescent="0.25">
      <c r="A9" s="42"/>
      <c r="B9" s="4" t="s">
        <v>39</v>
      </c>
      <c r="C9" s="12">
        <v>202</v>
      </c>
      <c r="D9" s="13">
        <v>2</v>
      </c>
      <c r="F9" s="4" t="s">
        <v>37</v>
      </c>
      <c r="G9" s="12">
        <v>193</v>
      </c>
      <c r="H9" s="13">
        <v>0</v>
      </c>
      <c r="J9" s="42"/>
      <c r="K9" s="4" t="s">
        <v>37</v>
      </c>
      <c r="L9" s="12">
        <v>226</v>
      </c>
      <c r="M9" s="13">
        <v>2</v>
      </c>
      <c r="O9" s="4" t="s">
        <v>33</v>
      </c>
      <c r="P9" s="12">
        <v>223</v>
      </c>
      <c r="Q9" s="13">
        <v>0</v>
      </c>
      <c r="R9" s="1" t="e">
        <f>IF(#REF!=#REF!,0.5,IF(#REF!&gt;#REF!,1,0))</f>
        <v>#REF!</v>
      </c>
      <c r="U9" s="1" t="e">
        <f>IF(#REF!=#REF!,0.5,IF(#REF!&gt;#REF!,1,0))</f>
        <v>#REF!</v>
      </c>
    </row>
    <row r="10" spans="1:21" x14ac:dyDescent="0.25">
      <c r="A10" s="42"/>
      <c r="B10" s="4" t="s">
        <v>42</v>
      </c>
      <c r="C10" s="4">
        <v>161</v>
      </c>
      <c r="D10" s="13">
        <v>0</v>
      </c>
      <c r="F10" s="4" t="s">
        <v>34</v>
      </c>
      <c r="G10" s="4">
        <v>235</v>
      </c>
      <c r="H10" s="13">
        <v>2</v>
      </c>
      <c r="J10" s="42"/>
      <c r="K10" s="4" t="s">
        <v>34</v>
      </c>
      <c r="L10" s="4">
        <v>278</v>
      </c>
      <c r="M10" s="13">
        <v>2</v>
      </c>
      <c r="O10" s="4" t="s">
        <v>47</v>
      </c>
      <c r="P10" s="4">
        <v>265</v>
      </c>
      <c r="Q10" s="13">
        <v>0</v>
      </c>
    </row>
    <row r="11" spans="1:21" x14ac:dyDescent="0.25">
      <c r="A11" s="42"/>
      <c r="B11" s="4" t="s">
        <v>41</v>
      </c>
      <c r="C11" s="4">
        <v>183</v>
      </c>
      <c r="D11" s="13">
        <v>0</v>
      </c>
      <c r="F11" s="4" t="s">
        <v>36</v>
      </c>
      <c r="G11" s="4">
        <v>246</v>
      </c>
      <c r="H11" s="13">
        <v>2</v>
      </c>
      <c r="J11" s="42"/>
      <c r="K11" s="4" t="s">
        <v>36</v>
      </c>
      <c r="L11" s="4">
        <v>224</v>
      </c>
      <c r="M11" s="13">
        <v>2</v>
      </c>
      <c r="O11" s="4" t="s">
        <v>31</v>
      </c>
      <c r="P11" s="4">
        <v>190</v>
      </c>
      <c r="Q11" s="13">
        <v>0</v>
      </c>
    </row>
    <row r="12" spans="1:21" x14ac:dyDescent="0.25">
      <c r="A12" s="42"/>
      <c r="B12" s="4" t="s">
        <v>50</v>
      </c>
      <c r="C12" s="4">
        <v>203</v>
      </c>
      <c r="D12" s="13">
        <v>0</v>
      </c>
      <c r="F12" s="4" t="s">
        <v>35</v>
      </c>
      <c r="G12" s="4">
        <v>227</v>
      </c>
      <c r="H12" s="13">
        <v>2</v>
      </c>
      <c r="J12" s="42"/>
      <c r="K12" s="4" t="s">
        <v>35</v>
      </c>
      <c r="L12" s="4">
        <v>259</v>
      </c>
      <c r="M12" s="13">
        <v>2</v>
      </c>
      <c r="O12" s="4" t="s">
        <v>32</v>
      </c>
      <c r="P12" s="4">
        <v>247</v>
      </c>
      <c r="Q12" s="13">
        <v>0</v>
      </c>
      <c r="R12" s="1" t="e">
        <f>IF(#REF!=#REF!,0.5,IF(#REF!&gt;#REF!,1,0))</f>
        <v>#REF!</v>
      </c>
      <c r="U12" s="1" t="e">
        <f>IF(#REF!=#REF!,0.5,IF(#REF!&gt;#REF!,1,0))</f>
        <v>#REF!</v>
      </c>
    </row>
    <row r="13" spans="1:21" x14ac:dyDescent="0.25">
      <c r="A13" s="42"/>
      <c r="B13" s="4" t="s">
        <v>3</v>
      </c>
      <c r="C13" s="14">
        <f>SUM(C9:C12)</f>
        <v>749</v>
      </c>
      <c r="D13" s="14">
        <f>IF(C13=0,0,IF(C13=G13,4,IF(C13&gt;G13,8,0)))</f>
        <v>0</v>
      </c>
      <c r="F13" s="4" t="s">
        <v>3</v>
      </c>
      <c r="G13" s="14">
        <f>SUM(G9:G12)</f>
        <v>901</v>
      </c>
      <c r="H13" s="14">
        <f>IF(G13=0,0,IF(G13=C13,4,IF(G13&gt;C13,8,0)))</f>
        <v>8</v>
      </c>
      <c r="I13" s="1">
        <f>IF(H13=D13,1,IF(H13&gt;D13,2,0))</f>
        <v>2</v>
      </c>
      <c r="J13" s="42"/>
      <c r="K13" s="4" t="s">
        <v>3</v>
      </c>
      <c r="L13" s="14">
        <f>SUM(L9:L12)</f>
        <v>987</v>
      </c>
      <c r="M13" s="14">
        <f>IF(L13=0,0,IF(L13=P13,4,IF(L13&gt;P13,8,0)))</f>
        <v>8</v>
      </c>
      <c r="O13" s="4" t="s">
        <v>3</v>
      </c>
      <c r="P13" s="14">
        <f>SUM(P9:P12)</f>
        <v>925</v>
      </c>
      <c r="Q13" s="14">
        <f>IF(P13=0,0,IF(P13=L13,4,IF(P13&gt;L13,8,0)))</f>
        <v>0</v>
      </c>
      <c r="R13" s="1" t="e">
        <f>IF(#REF!=#REF!,1,IF(#REF!&gt;#REF!,2,0))</f>
        <v>#REF!</v>
      </c>
      <c r="U13" s="1" t="e">
        <f>IF(#REF!=#REF!,1,IF(#REF!&gt;#REF!,2,0))</f>
        <v>#REF!</v>
      </c>
    </row>
    <row r="14" spans="1:21" ht="21" x14ac:dyDescent="0.35">
      <c r="A14" s="42"/>
      <c r="B14" s="4" t="s">
        <v>4</v>
      </c>
      <c r="C14" s="12"/>
      <c r="D14" s="15">
        <f>SUM(D9:D13)</f>
        <v>2</v>
      </c>
      <c r="F14" s="4" t="s">
        <v>4</v>
      </c>
      <c r="G14" s="12"/>
      <c r="H14" s="15">
        <f>SUM(H9:H13)</f>
        <v>14</v>
      </c>
      <c r="I14" s="5"/>
      <c r="J14" s="42"/>
      <c r="K14" s="4" t="s">
        <v>4</v>
      </c>
      <c r="L14" s="12"/>
      <c r="M14" s="15">
        <f>SUM(M9:M13)</f>
        <v>16</v>
      </c>
      <c r="O14" s="4" t="s">
        <v>4</v>
      </c>
      <c r="P14" s="12"/>
      <c r="Q14" s="15">
        <f>SUM(Q9:Q13)</f>
        <v>0</v>
      </c>
      <c r="R14" s="5"/>
      <c r="U14" s="5"/>
    </row>
    <row r="17" spans="1:21" s="2" customFormat="1" ht="14.45" customHeight="1" x14ac:dyDescent="0.25">
      <c r="A17" s="46" t="s">
        <v>53</v>
      </c>
      <c r="B17" s="43" t="str">
        <f>'Pelaajat-finaali'!$C$9</f>
        <v>Giants</v>
      </c>
      <c r="C17" s="44" t="e">
        <f>#REF!</f>
        <v>#REF!</v>
      </c>
      <c r="D17" s="45" t="e">
        <f>#REF!</f>
        <v>#REF!</v>
      </c>
      <c r="F17" s="40" t="str">
        <f>'Pelaajat-finaali'!$E$9</f>
        <v>GB</v>
      </c>
      <c r="G17" s="40" t="e">
        <f>#REF!</f>
        <v>#REF!</v>
      </c>
      <c r="H17" s="40" t="e">
        <f>#REF!</f>
        <v>#REF!</v>
      </c>
      <c r="J17" s="41" t="s">
        <v>54</v>
      </c>
      <c r="K17" s="40" t="str">
        <f>'Pelaajat-finaali'!$A$9</f>
        <v>Bay</v>
      </c>
      <c r="L17" s="40" t="e">
        <f>#REF!</f>
        <v>#REF!</v>
      </c>
      <c r="M17" s="40" t="e">
        <f>#REF!</f>
        <v>#REF!</v>
      </c>
      <c r="O17" s="40" t="str">
        <f>$K$7</f>
        <v>Giants</v>
      </c>
      <c r="P17" s="40" t="e">
        <f>#REF!</f>
        <v>#REF!</v>
      </c>
      <c r="Q17" s="40" t="e">
        <f>#REF!</f>
        <v>#REF!</v>
      </c>
    </row>
    <row r="18" spans="1:21" s="2" customFormat="1" x14ac:dyDescent="0.25">
      <c r="A18" s="47"/>
      <c r="B18" s="10" t="s">
        <v>0</v>
      </c>
      <c r="C18" s="11" t="s">
        <v>6</v>
      </c>
      <c r="D18" s="11" t="s">
        <v>7</v>
      </c>
      <c r="E18" s="3"/>
      <c r="F18" s="10" t="s">
        <v>0</v>
      </c>
      <c r="G18" s="11" t="s">
        <v>6</v>
      </c>
      <c r="H18" s="11" t="s">
        <v>7</v>
      </c>
      <c r="I18" s="3" t="s">
        <v>2</v>
      </c>
      <c r="J18" s="42"/>
      <c r="K18" s="10" t="s">
        <v>0</v>
      </c>
      <c r="L18" s="11" t="s">
        <v>6</v>
      </c>
      <c r="M18" s="11" t="s">
        <v>7</v>
      </c>
      <c r="N18" s="3"/>
      <c r="O18" s="10" t="s">
        <v>0</v>
      </c>
      <c r="P18" s="11" t="s">
        <v>6</v>
      </c>
      <c r="Q18" s="11" t="s">
        <v>7</v>
      </c>
      <c r="R18" s="3" t="s">
        <v>2</v>
      </c>
      <c r="U18" s="3" t="s">
        <v>2</v>
      </c>
    </row>
    <row r="19" spans="1:21" x14ac:dyDescent="0.25">
      <c r="A19" s="47"/>
      <c r="B19" s="4" t="s">
        <v>37</v>
      </c>
      <c r="C19" s="12">
        <v>256</v>
      </c>
      <c r="D19" s="13">
        <v>2</v>
      </c>
      <c r="F19" s="4" t="s">
        <v>39</v>
      </c>
      <c r="G19" s="12">
        <v>187</v>
      </c>
      <c r="H19" s="13">
        <v>0</v>
      </c>
      <c r="J19" s="42"/>
      <c r="K19" s="4" t="s">
        <v>33</v>
      </c>
      <c r="L19" s="12">
        <v>175</v>
      </c>
      <c r="M19" s="13"/>
      <c r="O19" s="4" t="s">
        <v>37</v>
      </c>
      <c r="P19" s="12">
        <v>203</v>
      </c>
      <c r="Q19" s="13">
        <v>2</v>
      </c>
      <c r="R19" s="1" t="e">
        <f>IF(#REF!=#REF!,0.5,IF(#REF!&gt;#REF!,1,0))</f>
        <v>#REF!</v>
      </c>
      <c r="U19" s="1" t="e">
        <f>IF(#REF!=#REF!,0.5,IF(#REF!&gt;#REF!,1,0))</f>
        <v>#REF!</v>
      </c>
    </row>
    <row r="20" spans="1:21" x14ac:dyDescent="0.25">
      <c r="A20" s="47"/>
      <c r="B20" s="4" t="s">
        <v>34</v>
      </c>
      <c r="C20" s="4">
        <v>197</v>
      </c>
      <c r="D20" s="13">
        <v>2</v>
      </c>
      <c r="F20" s="4" t="s">
        <v>41</v>
      </c>
      <c r="G20" s="4">
        <v>194</v>
      </c>
      <c r="H20" s="13">
        <v>0</v>
      </c>
      <c r="J20" s="42"/>
      <c r="K20" s="4" t="s">
        <v>47</v>
      </c>
      <c r="L20" s="4">
        <v>193</v>
      </c>
      <c r="M20" s="13"/>
      <c r="O20" s="4" t="s">
        <v>34</v>
      </c>
      <c r="P20" s="4">
        <v>194</v>
      </c>
      <c r="Q20" s="13">
        <v>2</v>
      </c>
      <c r="R20" s="1" t="e">
        <f>IF(#REF!=#REF!,0.5,IF(#REF!&gt;#REF!,1,0))</f>
        <v>#REF!</v>
      </c>
      <c r="U20" s="1" t="e">
        <f>IF(#REF!=#REF!,0.5,IF(#REF!&gt;#REF!,1,0))</f>
        <v>#REF!</v>
      </c>
    </row>
    <row r="21" spans="1:21" x14ac:dyDescent="0.25">
      <c r="A21" s="47"/>
      <c r="B21" s="4" t="s">
        <v>36</v>
      </c>
      <c r="C21" s="4">
        <v>215</v>
      </c>
      <c r="D21" s="13">
        <v>2</v>
      </c>
      <c r="F21" s="4" t="s">
        <v>40</v>
      </c>
      <c r="G21" s="4">
        <v>180</v>
      </c>
      <c r="H21" s="13">
        <v>0</v>
      </c>
      <c r="J21" s="42"/>
      <c r="K21" s="4" t="s">
        <v>31</v>
      </c>
      <c r="L21" s="4">
        <v>212</v>
      </c>
      <c r="M21" s="13"/>
      <c r="O21" s="4" t="s">
        <v>36</v>
      </c>
      <c r="P21" s="4">
        <v>243</v>
      </c>
      <c r="Q21" s="13">
        <v>2</v>
      </c>
    </row>
    <row r="22" spans="1:21" x14ac:dyDescent="0.25">
      <c r="A22" s="47"/>
      <c r="B22" s="4" t="s">
        <v>35</v>
      </c>
      <c r="C22" s="4">
        <v>194</v>
      </c>
      <c r="D22" s="13">
        <v>0</v>
      </c>
      <c r="F22" s="4" t="s">
        <v>50</v>
      </c>
      <c r="G22" s="4">
        <v>211</v>
      </c>
      <c r="H22" s="13">
        <v>2</v>
      </c>
      <c r="J22" s="42"/>
      <c r="K22" s="4" t="s">
        <v>32</v>
      </c>
      <c r="L22" s="4">
        <v>170</v>
      </c>
      <c r="M22" s="13"/>
      <c r="O22" s="4" t="s">
        <v>35</v>
      </c>
      <c r="P22" s="4">
        <v>234</v>
      </c>
      <c r="Q22" s="13">
        <v>2</v>
      </c>
      <c r="R22" s="1" t="e">
        <f>IF(#REF!=#REF!,0.5,IF(#REF!&gt;#REF!,1,0))</f>
        <v>#REF!</v>
      </c>
      <c r="U22" s="1" t="e">
        <f>IF(#REF!=#REF!,0.5,IF(#REF!&gt;#REF!,1,0))</f>
        <v>#REF!</v>
      </c>
    </row>
    <row r="23" spans="1:21" x14ac:dyDescent="0.25">
      <c r="A23" s="47"/>
      <c r="B23" s="4" t="s">
        <v>3</v>
      </c>
      <c r="C23" s="14">
        <f>SUM(C19:C22)</f>
        <v>862</v>
      </c>
      <c r="D23" s="14">
        <f>IF(C23=0,0,IF(C23=G23,4,IF(C23&gt;G23,8,0)))</f>
        <v>8</v>
      </c>
      <c r="F23" s="4" t="s">
        <v>3</v>
      </c>
      <c r="G23" s="14">
        <f>SUM(G19:G22)</f>
        <v>772</v>
      </c>
      <c r="H23" s="14">
        <f>IF(G23=0,0,IF(G23=C23,4,IF(G23&gt;C23,8,0)))</f>
        <v>0</v>
      </c>
      <c r="I23" s="1">
        <f>IF(H23=D23,1,IF(H23&gt;D23,2,0))</f>
        <v>0</v>
      </c>
      <c r="J23" s="42"/>
      <c r="K23" s="4" t="s">
        <v>3</v>
      </c>
      <c r="L23" s="14">
        <f>SUM(L19:L22)</f>
        <v>750</v>
      </c>
      <c r="M23" s="14">
        <f>IF(L23=0,0,IF(L23=P23,4,IF(L23&gt;P23,8,0)))</f>
        <v>0</v>
      </c>
      <c r="O23" s="4" t="s">
        <v>3</v>
      </c>
      <c r="P23" s="14">
        <f>SUM(P19:P22)</f>
        <v>874</v>
      </c>
      <c r="Q23" s="14">
        <f>IF(P23=0,0,IF(P23=L23,4,IF(P23&gt;L23,8,0)))</f>
        <v>8</v>
      </c>
      <c r="R23" s="1" t="e">
        <f>IF(#REF!=#REF!,1,IF(#REF!&gt;#REF!,2,0))</f>
        <v>#REF!</v>
      </c>
      <c r="U23" s="1" t="e">
        <f>IF(#REF!=#REF!,1,IF(#REF!&gt;#REF!,2,0))</f>
        <v>#REF!</v>
      </c>
    </row>
    <row r="24" spans="1:21" ht="21" x14ac:dyDescent="0.35">
      <c r="A24" s="47"/>
      <c r="B24" s="4" t="s">
        <v>4</v>
      </c>
      <c r="C24" s="12"/>
      <c r="D24" s="15">
        <f>SUM(D19:D23)</f>
        <v>14</v>
      </c>
      <c r="F24" s="4" t="s">
        <v>4</v>
      </c>
      <c r="G24" s="12"/>
      <c r="H24" s="15">
        <f>SUM(H19:H23)</f>
        <v>2</v>
      </c>
      <c r="I24" s="5"/>
      <c r="J24" s="42"/>
      <c r="K24" s="4" t="s">
        <v>4</v>
      </c>
      <c r="L24" s="12"/>
      <c r="M24" s="15">
        <f>SUM(M19:M23)</f>
        <v>0</v>
      </c>
      <c r="O24" s="4" t="s">
        <v>4</v>
      </c>
      <c r="P24" s="12"/>
      <c r="Q24" s="15">
        <f>SUM(Q19:Q23)</f>
        <v>16</v>
      </c>
      <c r="R24" s="5"/>
      <c r="U24" s="5"/>
    </row>
  </sheetData>
  <sheetProtection selectLockedCells="1" selectUnlockedCells="1"/>
  <dataConsolidate/>
  <mergeCells count="16">
    <mergeCell ref="O17:Q17"/>
    <mergeCell ref="J7:J14"/>
    <mergeCell ref="K7:M7"/>
    <mergeCell ref="O7:Q7"/>
    <mergeCell ref="A17:A24"/>
    <mergeCell ref="B17:D17"/>
    <mergeCell ref="F17:H17"/>
    <mergeCell ref="J17:J24"/>
    <mergeCell ref="K17:M17"/>
    <mergeCell ref="C3:D3"/>
    <mergeCell ref="L3:M3"/>
    <mergeCell ref="B5:H5"/>
    <mergeCell ref="K5:Q5"/>
    <mergeCell ref="A7:A14"/>
    <mergeCell ref="B7:D7"/>
    <mergeCell ref="F7:H7"/>
  </mergeCells>
  <dataValidations count="3">
    <dataValidation type="list" allowBlank="1" showInputMessage="1" showErrorMessage="1" sqref="B9:B12 F19:F22" xr:uid="{00000000-0002-0000-0000-000000000000}">
      <formula1>Joukkue03_5</formula1>
    </dataValidation>
    <dataValidation type="list" allowBlank="1" showInputMessage="1" showErrorMessage="1" sqref="F9:F12 B19:B22" xr:uid="{00000000-0002-0000-0000-000001000000}">
      <formula1>Joukkue02_5</formula1>
    </dataValidation>
    <dataValidation type="list" allowBlank="1" showInputMessage="1" showErrorMessage="1" sqref="O11:O12 K21:K22" xr:uid="{00000000-0002-0000-0000-000002000000}">
      <formula1>Joukkue01_5</formula1>
    </dataValidation>
  </dataValidations>
  <pageMargins left="0.31496062992125984" right="0.31496062992125984" top="0.74803149606299213" bottom="0.74803149606299213" header="0.51181102362204722" footer="0.51181102362204722"/>
  <pageSetup paperSize="9" scale="67" firstPageNumber="0" fitToHeight="0" orientation="landscape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7"/>
  <dimension ref="A1:Q70"/>
  <sheetViews>
    <sheetView tabSelected="1" workbookViewId="0">
      <selection activeCell="P17" sqref="P17"/>
    </sheetView>
  </sheetViews>
  <sheetFormatPr defaultColWidth="8.5703125" defaultRowHeight="15" x14ac:dyDescent="0.25"/>
  <cols>
    <col min="1" max="1" width="4.140625" style="1" customWidth="1"/>
    <col min="2" max="2" width="10.42578125" style="1" customWidth="1"/>
    <col min="3" max="3" width="6.5703125" style="1" customWidth="1"/>
    <col min="4" max="4" width="7" style="1" customWidth="1"/>
    <col min="5" max="5" width="11.42578125" style="1" customWidth="1"/>
    <col min="6" max="7" width="9.140625" style="1" customWidth="1"/>
    <col min="8" max="12" width="4.5703125" style="1" customWidth="1"/>
    <col min="13" max="14" width="9.140625" style="1" customWidth="1"/>
    <col min="15" max="16" width="8.5703125" style="1"/>
    <col min="17" max="17" width="3" style="33" customWidth="1"/>
    <col min="18" max="18" width="16.5703125" style="1" customWidth="1"/>
    <col min="19" max="24" width="8.5703125" style="1"/>
    <col min="25" max="25" width="6.5703125" style="1" customWidth="1"/>
    <col min="26" max="16384" width="8.5703125" style="1"/>
  </cols>
  <sheetData>
    <row r="1" spans="1:17" ht="18.75" x14ac:dyDescent="0.3">
      <c r="A1" s="19" t="s">
        <v>25</v>
      </c>
      <c r="E1" s="33"/>
    </row>
    <row r="2" spans="1:17" x14ac:dyDescent="0.25">
      <c r="E2" s="33"/>
    </row>
    <row r="3" spans="1:17" ht="15.75" x14ac:dyDescent="0.25">
      <c r="A3" s="18" t="s">
        <v>26</v>
      </c>
      <c r="G3" s="17">
        <f>'Tulokset-finaali'!$F$3</f>
        <v>44689</v>
      </c>
    </row>
    <row r="4" spans="1:17" ht="15" customHeight="1" x14ac:dyDescent="0.25">
      <c r="A4" s="18"/>
      <c r="D4" s="31"/>
      <c r="E4" s="31"/>
      <c r="G4" s="17"/>
    </row>
    <row r="5" spans="1:17" x14ac:dyDescent="0.25">
      <c r="A5" s="35" t="s">
        <v>23</v>
      </c>
      <c r="B5" s="28"/>
      <c r="D5" s="33"/>
      <c r="E5" s="33"/>
      <c r="G5" s="17"/>
    </row>
    <row r="6" spans="1:17" ht="15.75" x14ac:dyDescent="0.25">
      <c r="A6" s="18"/>
      <c r="D6" s="33"/>
      <c r="E6" s="33"/>
      <c r="G6" s="17"/>
    </row>
    <row r="7" spans="1:17" x14ac:dyDescent="0.25">
      <c r="A7" s="30" t="s">
        <v>9</v>
      </c>
      <c r="B7" s="32" t="s">
        <v>10</v>
      </c>
      <c r="C7" s="29" t="s">
        <v>11</v>
      </c>
      <c r="D7" s="29" t="s">
        <v>7</v>
      </c>
      <c r="E7" s="29" t="s">
        <v>12</v>
      </c>
      <c r="F7" s="29" t="s">
        <v>15</v>
      </c>
      <c r="N7" s="7"/>
      <c r="O7" s="7"/>
    </row>
    <row r="8" spans="1:17" x14ac:dyDescent="0.25">
      <c r="A8" s="1" t="s">
        <v>13</v>
      </c>
      <c r="B8" s="1" t="str">
        <f>'Tulokset-finaali'!$K$7</f>
        <v>Giants</v>
      </c>
      <c r="C8" s="34">
        <f>COUNTIF('Tulokset-finaali'!$L$13,"&gt;0")+COUNTIF('Tulokset-finaali'!$P$23,"&gt;0")</f>
        <v>2</v>
      </c>
      <c r="D8" s="34">
        <f>'Tulokset-finaali'!$M$14+'Tulokset-finaali'!$Q$24</f>
        <v>32</v>
      </c>
      <c r="E8" s="34">
        <f>'Tulokset-finaali'!$L$13+'Tulokset-finaali'!$P$23</f>
        <v>1861</v>
      </c>
      <c r="F8" s="20">
        <f>IF(C8&gt;0,E8/C8,0)</f>
        <v>930.5</v>
      </c>
      <c r="G8" s="17"/>
    </row>
    <row r="9" spans="1:17" x14ac:dyDescent="0.25">
      <c r="A9" s="1" t="s">
        <v>14</v>
      </c>
      <c r="B9" s="1" t="str">
        <f>'Tulokset-finaali'!$O$7</f>
        <v>Bay</v>
      </c>
      <c r="C9" s="34">
        <f>COUNTIF('Tulokset-finaali'!$P$13,"&gt;0")+COUNTIF('Tulokset-finaali'!$L$23,"&gt;0")</f>
        <v>2</v>
      </c>
      <c r="D9" s="34">
        <f>'Tulokset-finaali'!$Q$14+'Tulokset-finaali'!$M$24</f>
        <v>0</v>
      </c>
      <c r="E9" s="34">
        <f>'Tulokset-finaali'!$P$13+'Tulokset-finaali'!$L$23</f>
        <v>1675</v>
      </c>
      <c r="F9" s="20">
        <f>IF(C9&gt;0,E9/C9,0)</f>
        <v>837.5</v>
      </c>
      <c r="G9" s="17"/>
    </row>
    <row r="10" spans="1:17" ht="12" customHeight="1" x14ac:dyDescent="0.25">
      <c r="Q10" s="6"/>
    </row>
    <row r="11" spans="1:17" ht="12" customHeight="1" x14ac:dyDescent="0.25"/>
    <row r="12" spans="1:17" x14ac:dyDescent="0.25">
      <c r="A12" s="35" t="s">
        <v>24</v>
      </c>
      <c r="B12" s="28"/>
      <c r="D12" s="33"/>
      <c r="E12" s="33"/>
      <c r="G12" s="17"/>
    </row>
    <row r="13" spans="1:17" ht="15.75" x14ac:dyDescent="0.25">
      <c r="A13" s="18"/>
      <c r="D13" s="33"/>
      <c r="E13" s="33"/>
      <c r="G13" s="17"/>
    </row>
    <row r="14" spans="1:17" x14ac:dyDescent="0.25">
      <c r="A14" s="30" t="s">
        <v>9</v>
      </c>
      <c r="B14" s="32" t="s">
        <v>10</v>
      </c>
      <c r="C14" s="29" t="s">
        <v>11</v>
      </c>
      <c r="D14" s="29" t="s">
        <v>7</v>
      </c>
      <c r="E14" s="29" t="s">
        <v>12</v>
      </c>
      <c r="F14" s="29" t="s">
        <v>15</v>
      </c>
      <c r="N14" s="7"/>
      <c r="O14" s="7"/>
    </row>
    <row r="15" spans="1:17" x14ac:dyDescent="0.25">
      <c r="A15" s="1" t="s">
        <v>13</v>
      </c>
      <c r="B15" s="1" t="str">
        <f>'Tulokset-finaali'!$F$7</f>
        <v>Giants</v>
      </c>
      <c r="C15" s="34">
        <f>COUNTIF('Tulokset-finaali'!$G$13,"&gt;0")+COUNTIF('Tulokset-finaali'!$C$23,"&gt;0")</f>
        <v>2</v>
      </c>
      <c r="D15" s="34">
        <f>'Tulokset-finaali'!$H$14+'Tulokset-finaali'!$D$24</f>
        <v>28</v>
      </c>
      <c r="E15" s="34">
        <f>'Tulokset-finaali'!$G$13+'Tulokset-finaali'!$C$23</f>
        <v>1763</v>
      </c>
      <c r="F15" s="20">
        <f>IF(C15&gt;0,E15/C15,0)</f>
        <v>881.5</v>
      </c>
      <c r="G15" s="17"/>
    </row>
    <row r="16" spans="1:17" x14ac:dyDescent="0.25">
      <c r="A16" s="1" t="s">
        <v>14</v>
      </c>
      <c r="B16" s="1" t="str">
        <f>'Tulokset-finaali'!$B$7</f>
        <v>GB</v>
      </c>
      <c r="C16" s="34">
        <f>COUNTIF('Tulokset-finaali'!$C$13,"&gt;0")+COUNTIF('Tulokset-finaali'!$G$23,"&gt;0")</f>
        <v>2</v>
      </c>
      <c r="D16" s="34">
        <f>'Tulokset-finaali'!$D$14+'Tulokset-finaali'!$H$24</f>
        <v>4</v>
      </c>
      <c r="E16" s="34">
        <f>'Tulokset-finaali'!$C$13+'Tulokset-finaali'!$G$23</f>
        <v>1521</v>
      </c>
      <c r="F16" s="20">
        <f>IF(C16&gt;0,E16/C16,0)</f>
        <v>760.5</v>
      </c>
      <c r="G16" s="17"/>
    </row>
    <row r="17" spans="14:17" ht="12" customHeight="1" x14ac:dyDescent="0.25">
      <c r="N17" s="7"/>
      <c r="O17" s="7"/>
    </row>
    <row r="18" spans="14:17" ht="12" customHeight="1" x14ac:dyDescent="0.25">
      <c r="N18" s="7"/>
      <c r="O18" s="7"/>
      <c r="Q18" s="6"/>
    </row>
    <row r="19" spans="14:17" ht="12" customHeight="1" x14ac:dyDescent="0.25">
      <c r="N19" s="7"/>
      <c r="O19" s="7"/>
    </row>
    <row r="20" spans="14:17" ht="12" customHeight="1" x14ac:dyDescent="0.25">
      <c r="N20" s="7"/>
      <c r="O20" s="7"/>
      <c r="Q20" s="6"/>
    </row>
    <row r="21" spans="14:17" x14ac:dyDescent="0.25">
      <c r="N21" s="7"/>
      <c r="O21" s="7"/>
    </row>
    <row r="22" spans="14:17" x14ac:dyDescent="0.25">
      <c r="N22" s="7"/>
      <c r="O22" s="7"/>
    </row>
    <row r="23" spans="14:17" x14ac:dyDescent="0.25">
      <c r="N23" s="7"/>
      <c r="O23" s="7"/>
    </row>
    <row r="24" spans="14:17" x14ac:dyDescent="0.25">
      <c r="N24" s="7"/>
      <c r="O24" s="7"/>
    </row>
    <row r="25" spans="14:17" x14ac:dyDescent="0.25">
      <c r="N25" s="7"/>
      <c r="O25" s="7"/>
    </row>
    <row r="26" spans="14:17" x14ac:dyDescent="0.25">
      <c r="N26" s="7"/>
      <c r="O26" s="7"/>
    </row>
    <row r="27" spans="14:17" x14ac:dyDescent="0.25">
      <c r="N27" s="7"/>
      <c r="O27" s="7"/>
    </row>
    <row r="28" spans="14:17" x14ac:dyDescent="0.25">
      <c r="N28" s="7"/>
      <c r="O28" s="7"/>
    </row>
    <row r="29" spans="14:17" x14ac:dyDescent="0.25">
      <c r="N29" s="7"/>
      <c r="O29" s="7"/>
    </row>
    <row r="30" spans="14:17" x14ac:dyDescent="0.25">
      <c r="N30" s="7"/>
      <c r="O30" s="7"/>
    </row>
    <row r="31" spans="14:17" ht="12" customHeight="1" x14ac:dyDescent="0.25">
      <c r="N31" s="7"/>
      <c r="O31" s="7"/>
    </row>
    <row r="32" spans="14:17" ht="12" customHeight="1" x14ac:dyDescent="0.25">
      <c r="N32" s="7"/>
      <c r="O32" s="7"/>
      <c r="Q32" s="6"/>
    </row>
    <row r="33" spans="14:17" ht="12" customHeight="1" x14ac:dyDescent="0.25">
      <c r="N33" s="7"/>
      <c r="O33" s="7"/>
    </row>
    <row r="34" spans="14:17" x14ac:dyDescent="0.25">
      <c r="N34" s="7"/>
      <c r="O34" s="7"/>
    </row>
    <row r="35" spans="14:17" x14ac:dyDescent="0.25">
      <c r="N35" s="7"/>
      <c r="O35" s="7"/>
    </row>
    <row r="36" spans="14:17" x14ac:dyDescent="0.25">
      <c r="N36" s="7"/>
      <c r="O36" s="7"/>
    </row>
    <row r="37" spans="14:17" x14ac:dyDescent="0.25">
      <c r="N37" s="7"/>
      <c r="O37" s="7"/>
    </row>
    <row r="38" spans="14:17" x14ac:dyDescent="0.25">
      <c r="N38" s="7"/>
      <c r="O38" s="7"/>
    </row>
    <row r="39" spans="14:17" x14ac:dyDescent="0.25">
      <c r="N39" s="7"/>
      <c r="O39" s="7"/>
      <c r="Q39" s="1"/>
    </row>
    <row r="40" spans="14:17" x14ac:dyDescent="0.25">
      <c r="N40" s="7"/>
      <c r="O40" s="7"/>
      <c r="Q40" s="1"/>
    </row>
    <row r="41" spans="14:17" x14ac:dyDescent="0.25">
      <c r="N41" s="7"/>
      <c r="O41" s="7"/>
      <c r="Q41" s="1"/>
    </row>
    <row r="42" spans="14:17" x14ac:dyDescent="0.25">
      <c r="N42" s="7"/>
      <c r="O42" s="7"/>
      <c r="Q42" s="1"/>
    </row>
    <row r="43" spans="14:17" x14ac:dyDescent="0.25">
      <c r="N43" s="7"/>
      <c r="O43" s="7"/>
      <c r="Q43" s="1"/>
    </row>
    <row r="44" spans="14:17" x14ac:dyDescent="0.25">
      <c r="N44" s="7"/>
      <c r="O44" s="7"/>
      <c r="Q44" s="1"/>
    </row>
    <row r="45" spans="14:17" x14ac:dyDescent="0.25">
      <c r="N45" s="7"/>
      <c r="O45" s="7"/>
      <c r="Q45" s="1"/>
    </row>
    <row r="46" spans="14:17" x14ac:dyDescent="0.25">
      <c r="N46" s="7"/>
      <c r="O46" s="7"/>
      <c r="Q46" s="1"/>
    </row>
    <row r="47" spans="14:17" x14ac:dyDescent="0.25">
      <c r="N47" s="7"/>
      <c r="O47" s="7"/>
      <c r="Q47" s="1"/>
    </row>
    <row r="48" spans="14:17" x14ac:dyDescent="0.25">
      <c r="N48" s="7"/>
      <c r="O48" s="7"/>
      <c r="Q48" s="1"/>
    </row>
    <row r="49" spans="14:17" x14ac:dyDescent="0.25">
      <c r="N49" s="7"/>
      <c r="O49" s="7"/>
      <c r="Q49" s="1"/>
    </row>
    <row r="50" spans="14:17" x14ac:dyDescent="0.25">
      <c r="N50" s="7"/>
      <c r="O50" s="7"/>
      <c r="Q50" s="1"/>
    </row>
    <row r="51" spans="14:17" x14ac:dyDescent="0.25">
      <c r="N51" s="7"/>
      <c r="O51" s="7"/>
      <c r="Q51" s="1"/>
    </row>
    <row r="52" spans="14:17" x14ac:dyDescent="0.25">
      <c r="Q52" s="1"/>
    </row>
    <row r="53" spans="14:17" x14ac:dyDescent="0.25">
      <c r="Q53" s="1"/>
    </row>
    <row r="54" spans="14:17" x14ac:dyDescent="0.25">
      <c r="Q54" s="1"/>
    </row>
    <row r="55" spans="14:17" x14ac:dyDescent="0.25">
      <c r="Q55" s="1"/>
    </row>
    <row r="56" spans="14:17" x14ac:dyDescent="0.25">
      <c r="Q56" s="1"/>
    </row>
    <row r="57" spans="14:17" x14ac:dyDescent="0.25">
      <c r="Q57" s="1"/>
    </row>
    <row r="58" spans="14:17" x14ac:dyDescent="0.25">
      <c r="Q58" s="1"/>
    </row>
    <row r="59" spans="14:17" x14ac:dyDescent="0.25">
      <c r="Q59" s="1"/>
    </row>
    <row r="60" spans="14:17" x14ac:dyDescent="0.25">
      <c r="Q60" s="1"/>
    </row>
    <row r="61" spans="14:17" x14ac:dyDescent="0.25">
      <c r="Q61" s="1"/>
    </row>
    <row r="62" spans="14:17" x14ac:dyDescent="0.25">
      <c r="Q62" s="1"/>
    </row>
    <row r="63" spans="14:17" x14ac:dyDescent="0.25">
      <c r="Q63" s="1"/>
    </row>
    <row r="64" spans="14:17" x14ac:dyDescent="0.25">
      <c r="Q64" s="1"/>
    </row>
    <row r="65" spans="17:17" x14ac:dyDescent="0.25">
      <c r="Q65" s="1"/>
    </row>
    <row r="66" spans="17:17" x14ac:dyDescent="0.25">
      <c r="Q66" s="1"/>
    </row>
    <row r="67" spans="17:17" x14ac:dyDescent="0.25">
      <c r="Q67" s="1"/>
    </row>
    <row r="68" spans="17:17" x14ac:dyDescent="0.25">
      <c r="Q68" s="1"/>
    </row>
    <row r="69" spans="17:17" x14ac:dyDescent="0.25">
      <c r="Q69" s="1"/>
    </row>
    <row r="70" spans="17:17" x14ac:dyDescent="0.25">
      <c r="Q70" s="1"/>
    </row>
  </sheetData>
  <sheetProtection selectLockedCells="1" selectUnlockedCells="1"/>
  <sortState xmlns:xlrd2="http://schemas.microsoft.com/office/spreadsheetml/2017/richdata2" ref="B8:F9">
    <sortCondition descending="1" ref="D8:D9"/>
  </sortState>
  <pageMargins left="0.7" right="0.7" top="0.75" bottom="0.75" header="0.51180555555555551" footer="0.51180555555555551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7">
    <pageSetUpPr fitToPage="1"/>
  </sheetPr>
  <dimension ref="A1:Q21"/>
  <sheetViews>
    <sheetView workbookViewId="0">
      <selection activeCell="A6" sqref="A6"/>
    </sheetView>
  </sheetViews>
  <sheetFormatPr defaultRowHeight="12.75" x14ac:dyDescent="0.2"/>
  <cols>
    <col min="1" max="1" width="22.140625" customWidth="1"/>
    <col min="2" max="2" width="10.42578125" bestFit="1" customWidth="1"/>
    <col min="3" max="3" width="5.28515625" customWidth="1"/>
    <col min="4" max="4" width="6" customWidth="1"/>
    <col min="5" max="5" width="6.5703125" bestFit="1" customWidth="1"/>
  </cols>
  <sheetData>
    <row r="1" spans="1:17" s="1" customFormat="1" ht="18.75" x14ac:dyDescent="0.3">
      <c r="A1" s="19" t="s">
        <v>25</v>
      </c>
      <c r="C1" s="48">
        <f>'Tulokset-finaali'!$F$3</f>
        <v>44689</v>
      </c>
      <c r="D1" s="48"/>
      <c r="E1" s="48"/>
      <c r="Q1" s="33"/>
    </row>
    <row r="2" spans="1:17" s="1" customFormat="1" ht="15" x14ac:dyDescent="0.25">
      <c r="E2" s="33"/>
      <c r="Q2" s="33"/>
    </row>
    <row r="3" spans="1:17" s="1" customFormat="1" ht="15.75" x14ac:dyDescent="0.25">
      <c r="A3" s="18" t="s">
        <v>26</v>
      </c>
      <c r="C3" s="49" t="s">
        <v>20</v>
      </c>
      <c r="D3" s="49"/>
      <c r="E3" s="49"/>
      <c r="F3" s="28"/>
      <c r="Q3" s="33"/>
    </row>
    <row r="4" spans="1:17" s="1" customFormat="1" ht="15" customHeight="1" x14ac:dyDescent="0.25">
      <c r="A4" s="18"/>
      <c r="D4" s="31"/>
      <c r="E4" s="31"/>
      <c r="G4" s="17"/>
      <c r="Q4" s="37"/>
    </row>
    <row r="5" spans="1:17" s="1" customFormat="1" ht="15" x14ac:dyDescent="0.25">
      <c r="A5" s="35" t="s">
        <v>27</v>
      </c>
      <c r="B5" s="28"/>
      <c r="D5" s="37"/>
      <c r="E5" s="37"/>
      <c r="G5" s="17"/>
      <c r="Q5" s="37"/>
    </row>
    <row r="6" spans="1:17" s="1" customFormat="1" ht="15.75" x14ac:dyDescent="0.25">
      <c r="A6" s="18"/>
      <c r="D6" s="33"/>
      <c r="E6" s="33"/>
      <c r="G6" s="17"/>
      <c r="Q6" s="33"/>
    </row>
    <row r="7" spans="1:17" x14ac:dyDescent="0.2">
      <c r="A7" s="21" t="s">
        <v>16</v>
      </c>
      <c r="B7" s="21" t="s">
        <v>10</v>
      </c>
      <c r="C7" t="s">
        <v>5</v>
      </c>
      <c r="D7" t="s">
        <v>1</v>
      </c>
      <c r="E7" t="s">
        <v>19</v>
      </c>
    </row>
    <row r="8" spans="1:17" x14ac:dyDescent="0.2">
      <c r="A8" t="s">
        <v>36</v>
      </c>
      <c r="B8" t="s">
        <v>29</v>
      </c>
      <c r="C8" s="23">
        <v>928</v>
      </c>
      <c r="D8" s="23">
        <v>4</v>
      </c>
      <c r="E8" s="8">
        <v>232</v>
      </c>
    </row>
    <row r="9" spans="1:17" x14ac:dyDescent="0.2">
      <c r="A9" t="s">
        <v>47</v>
      </c>
      <c r="B9" t="s">
        <v>28</v>
      </c>
      <c r="C9" s="23">
        <v>458</v>
      </c>
      <c r="D9" s="23">
        <v>2</v>
      </c>
      <c r="E9" s="8">
        <v>229</v>
      </c>
    </row>
    <row r="10" spans="1:17" x14ac:dyDescent="0.2">
      <c r="A10" t="s">
        <v>35</v>
      </c>
      <c r="B10" t="s">
        <v>29</v>
      </c>
      <c r="C10" s="23">
        <v>914</v>
      </c>
      <c r="D10" s="23">
        <v>4</v>
      </c>
      <c r="E10" s="8">
        <v>228.5</v>
      </c>
    </row>
    <row r="11" spans="1:17" x14ac:dyDescent="0.2">
      <c r="A11" t="s">
        <v>34</v>
      </c>
      <c r="B11" t="s">
        <v>29</v>
      </c>
      <c r="C11" s="23">
        <v>904</v>
      </c>
      <c r="D11" s="23">
        <v>4</v>
      </c>
      <c r="E11" s="8">
        <v>226</v>
      </c>
    </row>
    <row r="12" spans="1:17" x14ac:dyDescent="0.2">
      <c r="A12" t="s">
        <v>37</v>
      </c>
      <c r="B12" t="s">
        <v>29</v>
      </c>
      <c r="C12" s="23">
        <v>878</v>
      </c>
      <c r="D12" s="23">
        <v>4</v>
      </c>
      <c r="E12" s="8">
        <v>219.5</v>
      </c>
    </row>
    <row r="13" spans="1:17" x14ac:dyDescent="0.2">
      <c r="A13" t="s">
        <v>32</v>
      </c>
      <c r="B13" t="s">
        <v>28</v>
      </c>
      <c r="C13" s="23">
        <v>417</v>
      </c>
      <c r="D13" s="23">
        <v>2</v>
      </c>
      <c r="E13" s="8">
        <v>208.5</v>
      </c>
    </row>
    <row r="14" spans="1:17" x14ac:dyDescent="0.2">
      <c r="A14" t="s">
        <v>50</v>
      </c>
      <c r="B14" t="s">
        <v>30</v>
      </c>
      <c r="C14" s="23">
        <v>414</v>
      </c>
      <c r="D14" s="23">
        <v>2</v>
      </c>
      <c r="E14" s="8">
        <v>207</v>
      </c>
    </row>
    <row r="15" spans="1:17" x14ac:dyDescent="0.2">
      <c r="A15" t="s">
        <v>31</v>
      </c>
      <c r="B15" t="s">
        <v>28</v>
      </c>
      <c r="C15" s="23">
        <v>402</v>
      </c>
      <c r="D15" s="23">
        <v>2</v>
      </c>
      <c r="E15" s="8">
        <v>201</v>
      </c>
    </row>
    <row r="16" spans="1:17" x14ac:dyDescent="0.2">
      <c r="A16" t="s">
        <v>33</v>
      </c>
      <c r="B16" t="s">
        <v>28</v>
      </c>
      <c r="C16" s="23">
        <v>398</v>
      </c>
      <c r="D16" s="23">
        <v>2</v>
      </c>
      <c r="E16" s="8">
        <v>199</v>
      </c>
    </row>
    <row r="17" spans="1:5" x14ac:dyDescent="0.2">
      <c r="A17" t="s">
        <v>39</v>
      </c>
      <c r="B17" t="s">
        <v>30</v>
      </c>
      <c r="C17" s="23">
        <v>389</v>
      </c>
      <c r="D17" s="23">
        <v>2</v>
      </c>
      <c r="E17" s="8">
        <v>194.5</v>
      </c>
    </row>
    <row r="18" spans="1:5" x14ac:dyDescent="0.2">
      <c r="A18" t="s">
        <v>41</v>
      </c>
      <c r="B18" t="s">
        <v>30</v>
      </c>
      <c r="C18" s="23">
        <v>377</v>
      </c>
      <c r="D18" s="23">
        <v>2</v>
      </c>
      <c r="E18" s="8">
        <v>188.5</v>
      </c>
    </row>
    <row r="19" spans="1:5" x14ac:dyDescent="0.2">
      <c r="A19" t="s">
        <v>40</v>
      </c>
      <c r="B19" t="s">
        <v>30</v>
      </c>
      <c r="C19" s="23">
        <v>180</v>
      </c>
      <c r="D19" s="23">
        <v>1</v>
      </c>
      <c r="E19" s="8">
        <v>180</v>
      </c>
    </row>
    <row r="20" spans="1:5" x14ac:dyDescent="0.2">
      <c r="A20" t="s">
        <v>42</v>
      </c>
      <c r="B20" t="s">
        <v>30</v>
      </c>
      <c r="C20" s="23">
        <v>161</v>
      </c>
      <c r="D20" s="23">
        <v>1</v>
      </c>
      <c r="E20" s="8">
        <v>161</v>
      </c>
    </row>
    <row r="21" spans="1:5" x14ac:dyDescent="0.2">
      <c r="A21" t="s">
        <v>56</v>
      </c>
      <c r="C21" s="23">
        <v>6820</v>
      </c>
      <c r="D21" s="23">
        <v>32</v>
      </c>
      <c r="E21" s="8">
        <v>213.125</v>
      </c>
    </row>
  </sheetData>
  <mergeCells count="2">
    <mergeCell ref="C1:E1"/>
    <mergeCell ref="C3:E3"/>
  </mergeCell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89" r:id="rId5" name="Button 1">
              <controlPr defaultSize="0" print="0" autoFill="0" autoPict="0" macro="[0]!Paivita_hktulokset_k3">
                <anchor moveWithCells="1" sizeWithCells="1">
                  <from>
                    <xdr:col>6</xdr:col>
                    <xdr:colOff>47625</xdr:colOff>
                    <xdr:row>0</xdr:row>
                    <xdr:rowOff>28575</xdr:rowOff>
                  </from>
                  <to>
                    <xdr:col>6</xdr:col>
                    <xdr:colOff>561975</xdr:colOff>
                    <xdr:row>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/>
  <dimension ref="A1:E17"/>
  <sheetViews>
    <sheetView zoomScale="90" zoomScaleNormal="90" workbookViewId="0">
      <selection activeCell="C14" sqref="C14"/>
    </sheetView>
  </sheetViews>
  <sheetFormatPr defaultRowHeight="12.75" x14ac:dyDescent="0.2"/>
  <cols>
    <col min="1" max="1" width="16.85546875" customWidth="1"/>
    <col min="2" max="2" width="2.42578125" customWidth="1"/>
    <col min="3" max="3" width="16.85546875" customWidth="1"/>
    <col min="4" max="4" width="2.42578125" customWidth="1"/>
    <col min="5" max="5" width="16.85546875" customWidth="1"/>
    <col min="6" max="6" width="2.42578125" customWidth="1"/>
  </cols>
  <sheetData>
    <row r="1" spans="1:5" ht="18.75" x14ac:dyDescent="0.3">
      <c r="A1" s="19" t="s">
        <v>25</v>
      </c>
    </row>
    <row r="2" spans="1:5" ht="15" x14ac:dyDescent="0.25">
      <c r="A2" s="1"/>
    </row>
    <row r="3" spans="1:5" ht="15.75" x14ac:dyDescent="0.25">
      <c r="A3" s="18" t="s">
        <v>26</v>
      </c>
    </row>
    <row r="5" spans="1:5" ht="15" x14ac:dyDescent="0.25">
      <c r="A5" s="16" t="s">
        <v>8</v>
      </c>
    </row>
    <row r="7" spans="1:5" x14ac:dyDescent="0.2">
      <c r="A7" t="s">
        <v>20</v>
      </c>
      <c r="C7" s="36">
        <v>44689</v>
      </c>
    </row>
    <row r="9" spans="1:5" x14ac:dyDescent="0.2">
      <c r="A9" s="9" t="s">
        <v>28</v>
      </c>
      <c r="C9" s="9" t="s">
        <v>29</v>
      </c>
      <c r="E9" s="9" t="s">
        <v>30</v>
      </c>
    </row>
    <row r="10" spans="1:5" x14ac:dyDescent="0.2">
      <c r="A10" s="38" t="s">
        <v>46</v>
      </c>
      <c r="C10" s="38" t="s">
        <v>44</v>
      </c>
      <c r="E10" s="38" t="s">
        <v>50</v>
      </c>
    </row>
    <row r="11" spans="1:5" x14ac:dyDescent="0.2">
      <c r="A11" s="38" t="s">
        <v>47</v>
      </c>
      <c r="C11" s="38" t="s">
        <v>34</v>
      </c>
      <c r="E11" s="38" t="s">
        <v>51</v>
      </c>
    </row>
    <row r="12" spans="1:5" x14ac:dyDescent="0.2">
      <c r="A12" s="38"/>
      <c r="C12" s="38" t="s">
        <v>35</v>
      </c>
      <c r="E12" s="38" t="s">
        <v>40</v>
      </c>
    </row>
    <row r="13" spans="1:5" x14ac:dyDescent="0.2">
      <c r="A13" s="38" t="s">
        <v>32</v>
      </c>
      <c r="C13" s="38" t="s">
        <v>55</v>
      </c>
      <c r="E13" s="38" t="s">
        <v>39</v>
      </c>
    </row>
    <row r="14" spans="1:5" x14ac:dyDescent="0.2">
      <c r="A14" s="38" t="s">
        <v>48</v>
      </c>
      <c r="C14" s="38" t="s">
        <v>38</v>
      </c>
      <c r="E14" s="38" t="s">
        <v>52</v>
      </c>
    </row>
    <row r="15" spans="1:5" x14ac:dyDescent="0.2">
      <c r="A15" s="38" t="s">
        <v>33</v>
      </c>
      <c r="C15" s="38" t="s">
        <v>36</v>
      </c>
      <c r="E15" s="38" t="s">
        <v>41</v>
      </c>
    </row>
    <row r="16" spans="1:5" x14ac:dyDescent="0.2">
      <c r="A16" s="38" t="s">
        <v>31</v>
      </c>
      <c r="C16" s="38" t="s">
        <v>45</v>
      </c>
      <c r="E16" s="38" t="s">
        <v>43</v>
      </c>
    </row>
    <row r="17" spans="1:5" x14ac:dyDescent="0.2">
      <c r="A17" s="38" t="s">
        <v>49</v>
      </c>
      <c r="C17" s="38" t="s">
        <v>37</v>
      </c>
      <c r="E17" s="38" t="s">
        <v>42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2"/>
  <dimension ref="A1:C233"/>
  <sheetViews>
    <sheetView zoomScale="90" zoomScaleNormal="90" workbookViewId="0">
      <pane ySplit="9" topLeftCell="A10" activePane="bottomLeft" state="frozen"/>
      <selection pane="bottomLeft" activeCell="A10" sqref="A10"/>
    </sheetView>
  </sheetViews>
  <sheetFormatPr defaultRowHeight="12.75" x14ac:dyDescent="0.2"/>
  <cols>
    <col min="1" max="1" width="26.42578125" style="22" customWidth="1"/>
    <col min="2" max="2" width="5.42578125" style="22" customWidth="1"/>
    <col min="3" max="3" width="15" customWidth="1"/>
    <col min="4" max="4" width="26.42578125" customWidth="1"/>
    <col min="5" max="5" width="5.42578125" customWidth="1"/>
    <col min="6" max="6" width="15.140625" customWidth="1"/>
    <col min="7" max="7" width="26.42578125" customWidth="1"/>
    <col min="8" max="8" width="5.42578125" customWidth="1"/>
    <col min="9" max="9" width="15.140625" customWidth="1"/>
    <col min="10" max="10" width="26.42578125" customWidth="1"/>
    <col min="11" max="11" width="5.42578125" customWidth="1"/>
    <col min="12" max="12" width="15.140625" customWidth="1"/>
    <col min="13" max="13" width="26.42578125" customWidth="1"/>
    <col min="14" max="14" width="5.42578125" customWidth="1"/>
    <col min="15" max="15" width="15.140625" customWidth="1"/>
  </cols>
  <sheetData>
    <row r="1" spans="1:3" ht="18.75" x14ac:dyDescent="0.3">
      <c r="A1" s="25" t="s">
        <v>25</v>
      </c>
      <c r="C1" s="1"/>
    </row>
    <row r="2" spans="1:3" ht="15" x14ac:dyDescent="0.25">
      <c r="A2" s="26"/>
      <c r="C2" s="1"/>
    </row>
    <row r="3" spans="1:3" ht="15.75" x14ac:dyDescent="0.25">
      <c r="A3" s="18" t="s">
        <v>26</v>
      </c>
      <c r="C3" s="1"/>
    </row>
    <row r="4" spans="1:3" ht="15" x14ac:dyDescent="0.25">
      <c r="A4" s="26"/>
      <c r="C4" s="1"/>
    </row>
    <row r="5" spans="1:3" ht="15" x14ac:dyDescent="0.25">
      <c r="A5" s="26" t="s">
        <v>17</v>
      </c>
      <c r="C5" s="1"/>
    </row>
    <row r="6" spans="1:3" ht="15" x14ac:dyDescent="0.25">
      <c r="A6" s="26"/>
      <c r="C6" s="1"/>
    </row>
    <row r="7" spans="1:3" x14ac:dyDescent="0.2">
      <c r="A7" s="22" t="s">
        <v>20</v>
      </c>
    </row>
    <row r="9" spans="1:3" s="24" customFormat="1" ht="12" x14ac:dyDescent="0.2">
      <c r="A9" s="27" t="s">
        <v>16</v>
      </c>
      <c r="B9" s="27" t="s">
        <v>18</v>
      </c>
      <c r="C9" s="24" t="s">
        <v>10</v>
      </c>
    </row>
    <row r="10" spans="1:3" ht="12.75" customHeight="1" x14ac:dyDescent="0.2">
      <c r="A10" s="22" t="str">
        <f>'Tulokset-finaali'!$B$9</f>
        <v>Kovanen Nina</v>
      </c>
      <c r="B10" s="22">
        <f>'Tulokset-finaali'!$C$9</f>
        <v>202</v>
      </c>
      <c r="C10" t="str">
        <f>'Tulokset-finaali'!$B$7</f>
        <v>GB</v>
      </c>
    </row>
    <row r="11" spans="1:3" ht="12.75" customHeight="1" x14ac:dyDescent="0.2">
      <c r="A11" s="22" t="str">
        <f>'Tulokset-finaali'!$B$10</f>
        <v>Palermaa Emma</v>
      </c>
      <c r="B11" s="22">
        <f>'Tulokset-finaali'!$C$10</f>
        <v>161</v>
      </c>
      <c r="C11" t="str">
        <f>'Tulokset-finaali'!$B$7</f>
        <v>GB</v>
      </c>
    </row>
    <row r="12" spans="1:3" ht="12.75" customHeight="1" x14ac:dyDescent="0.2">
      <c r="A12" s="22" t="str">
        <f>'Tulokset-finaali'!$B$11</f>
        <v>Rapeli Jaana</v>
      </c>
      <c r="B12" s="22">
        <f>'Tulokset-finaali'!$C$11</f>
        <v>183</v>
      </c>
      <c r="C12" t="str">
        <f>'Tulokset-finaali'!$B$7</f>
        <v>GB</v>
      </c>
    </row>
    <row r="13" spans="1:3" ht="12.75" customHeight="1" x14ac:dyDescent="0.2">
      <c r="A13" s="22" t="str">
        <f>'Tulokset-finaali'!$B$12</f>
        <v>Lundén Roosa</v>
      </c>
      <c r="B13" s="22">
        <f>'Tulokset-finaali'!$C$12</f>
        <v>203</v>
      </c>
      <c r="C13" t="str">
        <f>'Tulokset-finaali'!$B$7</f>
        <v>GB</v>
      </c>
    </row>
    <row r="14" spans="1:3" ht="12.75" customHeight="1" x14ac:dyDescent="0.2">
      <c r="A14" s="22" t="str">
        <f>'Tulokset-finaali'!$F$9</f>
        <v>Hirvonen Marjo</v>
      </c>
      <c r="B14" s="22">
        <f>'Tulokset-finaali'!$G$9</f>
        <v>193</v>
      </c>
      <c r="C14" t="str">
        <f>'Tulokset-finaali'!$F$7</f>
        <v>Giants</v>
      </c>
    </row>
    <row r="15" spans="1:3" x14ac:dyDescent="0.2">
      <c r="A15" s="22" t="str">
        <f>'Tulokset-finaali'!$F$10</f>
        <v>Juntunen Ani</v>
      </c>
      <c r="B15" s="22">
        <f>'Tulokset-finaali'!$G$10</f>
        <v>235</v>
      </c>
      <c r="C15" t="str">
        <f>'Tulokset-finaali'!$F$7</f>
        <v>Giants</v>
      </c>
    </row>
    <row r="16" spans="1:3" x14ac:dyDescent="0.2">
      <c r="A16" s="22" t="str">
        <f>'Tulokset-finaali'!$F$11</f>
        <v>Oksanen Sanna</v>
      </c>
      <c r="B16" s="22">
        <f>'Tulokset-finaali'!$G$11</f>
        <v>246</v>
      </c>
      <c r="C16" t="str">
        <f>'Tulokset-finaali'!$F$7</f>
        <v>Giants</v>
      </c>
    </row>
    <row r="17" spans="1:3" x14ac:dyDescent="0.2">
      <c r="A17" s="22" t="str">
        <f>'Tulokset-finaali'!$F$12</f>
        <v>Konsteri Peppi</v>
      </c>
      <c r="B17" s="22">
        <f>'Tulokset-finaali'!$G$12</f>
        <v>227</v>
      </c>
      <c r="C17" t="str">
        <f>'Tulokset-finaali'!$F$7</f>
        <v>Giants</v>
      </c>
    </row>
    <row r="18" spans="1:3" x14ac:dyDescent="0.2">
      <c r="A18" s="22" t="str">
        <f>'Tulokset-finaali'!$B$19</f>
        <v>Hirvonen Marjo</v>
      </c>
      <c r="B18" s="22">
        <f>'Tulokset-finaali'!$C$19</f>
        <v>256</v>
      </c>
      <c r="C18" t="str">
        <f>'Tulokset-finaali'!$B$17</f>
        <v>Giants</v>
      </c>
    </row>
    <row r="19" spans="1:3" x14ac:dyDescent="0.2">
      <c r="A19" s="22" t="str">
        <f>'Tulokset-finaali'!$B$20</f>
        <v>Juntunen Ani</v>
      </c>
      <c r="B19" s="22">
        <f>'Tulokset-finaali'!$C$20</f>
        <v>197</v>
      </c>
      <c r="C19" t="str">
        <f>'Tulokset-finaali'!$B$17</f>
        <v>Giants</v>
      </c>
    </row>
    <row r="20" spans="1:3" x14ac:dyDescent="0.2">
      <c r="A20" s="22" t="str">
        <f>'Tulokset-finaali'!$B$21</f>
        <v>Oksanen Sanna</v>
      </c>
      <c r="B20" s="22">
        <f>'Tulokset-finaali'!$C$21</f>
        <v>215</v>
      </c>
      <c r="C20" t="str">
        <f>'Tulokset-finaali'!$B$17</f>
        <v>Giants</v>
      </c>
    </row>
    <row r="21" spans="1:3" x14ac:dyDescent="0.2">
      <c r="A21" s="22" t="str">
        <f>'Tulokset-finaali'!$B$22</f>
        <v>Konsteri Peppi</v>
      </c>
      <c r="B21" s="22">
        <f>'Tulokset-finaali'!$C$22</f>
        <v>194</v>
      </c>
      <c r="C21" t="str">
        <f>'Tulokset-finaali'!$B$17</f>
        <v>Giants</v>
      </c>
    </row>
    <row r="22" spans="1:3" x14ac:dyDescent="0.2">
      <c r="A22" s="22" t="str">
        <f>'Tulokset-finaali'!$F$19</f>
        <v>Kovanen Nina</v>
      </c>
      <c r="B22" s="22">
        <f>'Tulokset-finaali'!$G$19</f>
        <v>187</v>
      </c>
      <c r="C22" t="str">
        <f>'Tulokset-finaali'!$F$17</f>
        <v>GB</v>
      </c>
    </row>
    <row r="23" spans="1:3" x14ac:dyDescent="0.2">
      <c r="A23" s="22" t="str">
        <f>'Tulokset-finaali'!$F$20</f>
        <v>Rapeli Jaana</v>
      </c>
      <c r="B23" s="22">
        <f>'Tulokset-finaali'!$G$20</f>
        <v>194</v>
      </c>
      <c r="C23" t="str">
        <f>'Tulokset-finaali'!$F$17</f>
        <v>GB</v>
      </c>
    </row>
    <row r="24" spans="1:3" x14ac:dyDescent="0.2">
      <c r="A24" s="22" t="str">
        <f>'Tulokset-finaali'!$F$21</f>
        <v>Manninen Heidi</v>
      </c>
      <c r="B24" s="22">
        <f>'Tulokset-finaali'!$G$21</f>
        <v>180</v>
      </c>
      <c r="C24" t="str">
        <f>'Tulokset-finaali'!$F$17</f>
        <v>GB</v>
      </c>
    </row>
    <row r="25" spans="1:3" x14ac:dyDescent="0.2">
      <c r="A25" s="22" t="str">
        <f>'Tulokset-finaali'!$F$22</f>
        <v>Lundén Roosa</v>
      </c>
      <c r="B25" s="22">
        <f>'Tulokset-finaali'!$G$22</f>
        <v>211</v>
      </c>
      <c r="C25" t="str">
        <f>'Tulokset-finaali'!$F$17</f>
        <v>GB</v>
      </c>
    </row>
    <row r="26" spans="1:3" x14ac:dyDescent="0.2">
      <c r="A26" s="22" t="str">
        <f>'Tulokset-finaali'!$K$9</f>
        <v>Hirvonen Marjo</v>
      </c>
      <c r="B26" s="22">
        <f>'Tulokset-finaali'!$L$9</f>
        <v>226</v>
      </c>
      <c r="C26" t="str">
        <f>'Tulokset-finaali'!$K$7</f>
        <v>Giants</v>
      </c>
    </row>
    <row r="27" spans="1:3" x14ac:dyDescent="0.2">
      <c r="A27" s="22" t="str">
        <f>'Tulokset-finaali'!$K$10</f>
        <v>Juntunen Ani</v>
      </c>
      <c r="B27" s="22">
        <f>'Tulokset-finaali'!$L$10</f>
        <v>278</v>
      </c>
      <c r="C27" t="str">
        <f>'Tulokset-finaali'!$K$7</f>
        <v>Giants</v>
      </c>
    </row>
    <row r="28" spans="1:3" x14ac:dyDescent="0.2">
      <c r="A28" s="22" t="str">
        <f>'Tulokset-finaali'!$K$11</f>
        <v>Oksanen Sanna</v>
      </c>
      <c r="B28" s="22">
        <f>'Tulokset-finaali'!$L$11</f>
        <v>224</v>
      </c>
      <c r="C28" t="str">
        <f>'Tulokset-finaali'!$K$7</f>
        <v>Giants</v>
      </c>
    </row>
    <row r="29" spans="1:3" x14ac:dyDescent="0.2">
      <c r="A29" s="22" t="str">
        <f>'Tulokset-finaali'!$K$12</f>
        <v>Konsteri Peppi</v>
      </c>
      <c r="B29" s="22">
        <f>'Tulokset-finaali'!$L$12</f>
        <v>259</v>
      </c>
      <c r="C29" t="str">
        <f>'Tulokset-finaali'!$K$7</f>
        <v>Giants</v>
      </c>
    </row>
    <row r="30" spans="1:3" x14ac:dyDescent="0.2">
      <c r="A30" s="22" t="str">
        <f>'Tulokset-finaali'!$O$9</f>
        <v>Pusa Roosa</v>
      </c>
      <c r="B30" s="22">
        <f>'Tulokset-finaali'!$P$9</f>
        <v>223</v>
      </c>
      <c r="C30" t="str">
        <f>'Tulokset-finaali'!$O$7</f>
        <v>Bay</v>
      </c>
    </row>
    <row r="31" spans="1:3" x14ac:dyDescent="0.2">
      <c r="A31" s="22" t="str">
        <f>'Tulokset-finaali'!$O$10</f>
        <v>Heino Jenni</v>
      </c>
      <c r="B31" s="22">
        <f>'Tulokset-finaali'!$P$10</f>
        <v>265</v>
      </c>
      <c r="C31" t="str">
        <f>'Tulokset-finaali'!$O$7</f>
        <v>Bay</v>
      </c>
    </row>
    <row r="32" spans="1:3" x14ac:dyDescent="0.2">
      <c r="A32" s="22" t="str">
        <f>'Tulokset-finaali'!$O$11</f>
        <v>Pakarinen Essi</v>
      </c>
      <c r="B32" s="22">
        <f>'Tulokset-finaali'!$P$11</f>
        <v>190</v>
      </c>
      <c r="C32" t="str">
        <f>'Tulokset-finaali'!$O$7</f>
        <v>Bay</v>
      </c>
    </row>
    <row r="33" spans="1:3" x14ac:dyDescent="0.2">
      <c r="A33" s="22" t="str">
        <f>'Tulokset-finaali'!$O$12</f>
        <v>Hiltunen Eliisa</v>
      </c>
      <c r="B33" s="22">
        <f>'Tulokset-finaali'!$P$12</f>
        <v>247</v>
      </c>
      <c r="C33" t="str">
        <f>'Tulokset-finaali'!$O$7</f>
        <v>Bay</v>
      </c>
    </row>
    <row r="34" spans="1:3" x14ac:dyDescent="0.2">
      <c r="A34" s="22" t="str">
        <f>'Tulokset-finaali'!$K$19</f>
        <v>Pusa Roosa</v>
      </c>
      <c r="B34" s="22">
        <f>'Tulokset-finaali'!$L$19</f>
        <v>175</v>
      </c>
      <c r="C34" t="str">
        <f>'Tulokset-finaali'!$K$17</f>
        <v>Bay</v>
      </c>
    </row>
    <row r="35" spans="1:3" x14ac:dyDescent="0.2">
      <c r="A35" s="22" t="str">
        <f>'Tulokset-finaali'!$K$20</f>
        <v>Heino Jenni</v>
      </c>
      <c r="B35" s="22">
        <f>'Tulokset-finaali'!$L$20</f>
        <v>193</v>
      </c>
      <c r="C35" t="str">
        <f>'Tulokset-finaali'!$K$17</f>
        <v>Bay</v>
      </c>
    </row>
    <row r="36" spans="1:3" x14ac:dyDescent="0.2">
      <c r="A36" s="22" t="str">
        <f>'Tulokset-finaali'!$K$21</f>
        <v>Pakarinen Essi</v>
      </c>
      <c r="B36" s="22">
        <f>'Tulokset-finaali'!$L$21</f>
        <v>212</v>
      </c>
      <c r="C36" t="str">
        <f>'Tulokset-finaali'!$K$17</f>
        <v>Bay</v>
      </c>
    </row>
    <row r="37" spans="1:3" x14ac:dyDescent="0.2">
      <c r="A37" s="22" t="str">
        <f>'Tulokset-finaali'!$K$22</f>
        <v>Hiltunen Eliisa</v>
      </c>
      <c r="B37" s="22">
        <f>'Tulokset-finaali'!$L$22</f>
        <v>170</v>
      </c>
      <c r="C37" t="str">
        <f>'Tulokset-finaali'!$K$17</f>
        <v>Bay</v>
      </c>
    </row>
    <row r="38" spans="1:3" x14ac:dyDescent="0.2">
      <c r="A38" s="22" t="str">
        <f>'Tulokset-finaali'!$O$19</f>
        <v>Hirvonen Marjo</v>
      </c>
      <c r="B38" s="22">
        <f>'Tulokset-finaali'!$P$19</f>
        <v>203</v>
      </c>
      <c r="C38" t="str">
        <f>'Tulokset-finaali'!$O$17</f>
        <v>Giants</v>
      </c>
    </row>
    <row r="39" spans="1:3" x14ac:dyDescent="0.2">
      <c r="A39" s="22" t="str">
        <f>'Tulokset-finaali'!$O$20</f>
        <v>Juntunen Ani</v>
      </c>
      <c r="B39" s="22">
        <f>'Tulokset-finaali'!$P$20</f>
        <v>194</v>
      </c>
      <c r="C39" t="str">
        <f>'Tulokset-finaali'!$O$17</f>
        <v>Giants</v>
      </c>
    </row>
    <row r="40" spans="1:3" x14ac:dyDescent="0.2">
      <c r="A40" s="22" t="str">
        <f>'Tulokset-finaali'!$O$21</f>
        <v>Oksanen Sanna</v>
      </c>
      <c r="B40" s="22">
        <f>'Tulokset-finaali'!$P$21</f>
        <v>243</v>
      </c>
      <c r="C40" t="str">
        <f>'Tulokset-finaali'!$O$17</f>
        <v>Giants</v>
      </c>
    </row>
    <row r="41" spans="1:3" x14ac:dyDescent="0.2">
      <c r="A41" s="22" t="str">
        <f>'Tulokset-finaali'!$O$22</f>
        <v>Konsteri Peppi</v>
      </c>
      <c r="B41" s="22">
        <f>'Tulokset-finaali'!$P$22</f>
        <v>234</v>
      </c>
      <c r="C41" t="str">
        <f>'Tulokset-finaali'!$O$17</f>
        <v>Giants</v>
      </c>
    </row>
    <row r="42" spans="1:3" x14ac:dyDescent="0.2">
      <c r="A42"/>
      <c r="B42"/>
    </row>
    <row r="43" spans="1:3" x14ac:dyDescent="0.2">
      <c r="A43"/>
      <c r="B43"/>
    </row>
    <row r="44" spans="1:3" x14ac:dyDescent="0.2">
      <c r="A44"/>
      <c r="B44"/>
    </row>
    <row r="45" spans="1:3" x14ac:dyDescent="0.2">
      <c r="A45"/>
      <c r="B45"/>
    </row>
    <row r="46" spans="1:3" x14ac:dyDescent="0.2">
      <c r="A46"/>
      <c r="B46"/>
    </row>
    <row r="47" spans="1:3" x14ac:dyDescent="0.2">
      <c r="A47"/>
      <c r="B47"/>
    </row>
    <row r="48" spans="1:3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  <row r="62" spans="1:2" x14ac:dyDescent="0.2">
      <c r="A62"/>
      <c r="B62"/>
    </row>
    <row r="63" spans="1:2" x14ac:dyDescent="0.2">
      <c r="A63"/>
      <c r="B63"/>
    </row>
    <row r="64" spans="1:2" x14ac:dyDescent="0.2">
      <c r="A64"/>
      <c r="B64"/>
    </row>
    <row r="65" spans="1:2" x14ac:dyDescent="0.2">
      <c r="A65"/>
      <c r="B65"/>
    </row>
    <row r="66" spans="1:2" x14ac:dyDescent="0.2">
      <c r="A66"/>
      <c r="B66"/>
    </row>
    <row r="67" spans="1:2" x14ac:dyDescent="0.2">
      <c r="A67"/>
      <c r="B67"/>
    </row>
    <row r="68" spans="1:2" x14ac:dyDescent="0.2">
      <c r="A68"/>
      <c r="B68"/>
    </row>
    <row r="69" spans="1:2" x14ac:dyDescent="0.2">
      <c r="A69"/>
      <c r="B69"/>
    </row>
    <row r="70" spans="1:2" x14ac:dyDescent="0.2">
      <c r="A70"/>
      <c r="B70"/>
    </row>
    <row r="71" spans="1:2" x14ac:dyDescent="0.2">
      <c r="A71"/>
      <c r="B71"/>
    </row>
    <row r="72" spans="1:2" x14ac:dyDescent="0.2">
      <c r="A72"/>
      <c r="B72"/>
    </row>
    <row r="73" spans="1:2" x14ac:dyDescent="0.2">
      <c r="A73"/>
      <c r="B73"/>
    </row>
    <row r="74" spans="1:2" x14ac:dyDescent="0.2">
      <c r="A74"/>
      <c r="B74"/>
    </row>
    <row r="75" spans="1:2" x14ac:dyDescent="0.2">
      <c r="A75"/>
      <c r="B75"/>
    </row>
    <row r="76" spans="1:2" x14ac:dyDescent="0.2">
      <c r="A76"/>
      <c r="B76"/>
    </row>
    <row r="77" spans="1:2" x14ac:dyDescent="0.2">
      <c r="A77"/>
      <c r="B77"/>
    </row>
    <row r="78" spans="1:2" x14ac:dyDescent="0.2">
      <c r="A78"/>
      <c r="B78"/>
    </row>
    <row r="79" spans="1:2" x14ac:dyDescent="0.2">
      <c r="A79"/>
      <c r="B79"/>
    </row>
    <row r="80" spans="1:2" x14ac:dyDescent="0.2">
      <c r="A80"/>
      <c r="B80"/>
    </row>
    <row r="81" spans="1:2" x14ac:dyDescent="0.2">
      <c r="A81"/>
      <c r="B81"/>
    </row>
    <row r="82" spans="1:2" x14ac:dyDescent="0.2">
      <c r="A82"/>
      <c r="B82"/>
    </row>
    <row r="83" spans="1:2" x14ac:dyDescent="0.2">
      <c r="A83"/>
      <c r="B83"/>
    </row>
    <row r="84" spans="1:2" x14ac:dyDescent="0.2">
      <c r="A84"/>
      <c r="B84"/>
    </row>
    <row r="85" spans="1:2" x14ac:dyDescent="0.2">
      <c r="A85"/>
      <c r="B85"/>
    </row>
    <row r="86" spans="1:2" x14ac:dyDescent="0.2">
      <c r="A86"/>
      <c r="B86"/>
    </row>
    <row r="87" spans="1:2" x14ac:dyDescent="0.2">
      <c r="A87"/>
      <c r="B87"/>
    </row>
    <row r="88" spans="1:2" x14ac:dyDescent="0.2">
      <c r="A88"/>
      <c r="B88"/>
    </row>
    <row r="89" spans="1:2" x14ac:dyDescent="0.2">
      <c r="A89"/>
      <c r="B89"/>
    </row>
    <row r="90" spans="1:2" x14ac:dyDescent="0.2">
      <c r="A90"/>
      <c r="B90"/>
    </row>
    <row r="91" spans="1:2" x14ac:dyDescent="0.2">
      <c r="A91"/>
      <c r="B91"/>
    </row>
    <row r="92" spans="1:2" x14ac:dyDescent="0.2">
      <c r="A92"/>
      <c r="B92"/>
    </row>
    <row r="93" spans="1:2" x14ac:dyDescent="0.2">
      <c r="A93"/>
      <c r="B93"/>
    </row>
    <row r="94" spans="1:2" x14ac:dyDescent="0.2">
      <c r="A94"/>
      <c r="B94"/>
    </row>
    <row r="95" spans="1:2" x14ac:dyDescent="0.2">
      <c r="A95"/>
      <c r="B95"/>
    </row>
    <row r="96" spans="1:2" x14ac:dyDescent="0.2">
      <c r="A96"/>
      <c r="B96"/>
    </row>
    <row r="97" spans="1:2" x14ac:dyDescent="0.2">
      <c r="A97"/>
      <c r="B97"/>
    </row>
    <row r="98" spans="1:2" x14ac:dyDescent="0.2">
      <c r="A98"/>
      <c r="B98"/>
    </row>
    <row r="99" spans="1:2" x14ac:dyDescent="0.2">
      <c r="A99"/>
      <c r="B99"/>
    </row>
    <row r="100" spans="1:2" x14ac:dyDescent="0.2">
      <c r="A100"/>
      <c r="B100"/>
    </row>
    <row r="101" spans="1:2" x14ac:dyDescent="0.2">
      <c r="A101"/>
      <c r="B101"/>
    </row>
    <row r="102" spans="1:2" x14ac:dyDescent="0.2">
      <c r="A102"/>
      <c r="B102"/>
    </row>
    <row r="103" spans="1:2" x14ac:dyDescent="0.2">
      <c r="A103"/>
      <c r="B103"/>
    </row>
    <row r="104" spans="1:2" x14ac:dyDescent="0.2">
      <c r="A104"/>
      <c r="B104"/>
    </row>
    <row r="105" spans="1:2" x14ac:dyDescent="0.2">
      <c r="A105"/>
      <c r="B105"/>
    </row>
    <row r="106" spans="1:2" x14ac:dyDescent="0.2">
      <c r="A106"/>
      <c r="B106"/>
    </row>
    <row r="107" spans="1:2" x14ac:dyDescent="0.2">
      <c r="A107"/>
      <c r="B107"/>
    </row>
    <row r="108" spans="1:2" x14ac:dyDescent="0.2">
      <c r="A108"/>
      <c r="B108"/>
    </row>
    <row r="109" spans="1:2" x14ac:dyDescent="0.2">
      <c r="A109"/>
      <c r="B109"/>
    </row>
    <row r="110" spans="1:2" x14ac:dyDescent="0.2">
      <c r="A110"/>
      <c r="B110"/>
    </row>
    <row r="111" spans="1:2" x14ac:dyDescent="0.2">
      <c r="A111"/>
      <c r="B111"/>
    </row>
    <row r="112" spans="1:2" x14ac:dyDescent="0.2">
      <c r="A112"/>
      <c r="B112"/>
    </row>
    <row r="113" spans="1:2" x14ac:dyDescent="0.2">
      <c r="A113"/>
      <c r="B113"/>
    </row>
    <row r="114" spans="1:2" x14ac:dyDescent="0.2">
      <c r="A114"/>
      <c r="B114"/>
    </row>
    <row r="115" spans="1:2" x14ac:dyDescent="0.2">
      <c r="A115"/>
      <c r="B115"/>
    </row>
    <row r="116" spans="1:2" x14ac:dyDescent="0.2">
      <c r="A116"/>
      <c r="B116"/>
    </row>
    <row r="117" spans="1:2" x14ac:dyDescent="0.2">
      <c r="A117"/>
      <c r="B117"/>
    </row>
    <row r="118" spans="1:2" x14ac:dyDescent="0.2">
      <c r="A118"/>
      <c r="B118"/>
    </row>
    <row r="119" spans="1:2" x14ac:dyDescent="0.2">
      <c r="A119"/>
      <c r="B119"/>
    </row>
    <row r="120" spans="1:2" x14ac:dyDescent="0.2">
      <c r="A120"/>
      <c r="B120"/>
    </row>
    <row r="121" spans="1:2" x14ac:dyDescent="0.2">
      <c r="A121"/>
      <c r="B121"/>
    </row>
    <row r="122" spans="1:2" x14ac:dyDescent="0.2">
      <c r="A122"/>
      <c r="B122"/>
    </row>
    <row r="123" spans="1:2" x14ac:dyDescent="0.2">
      <c r="A123"/>
      <c r="B123"/>
    </row>
    <row r="124" spans="1:2" x14ac:dyDescent="0.2">
      <c r="A124"/>
      <c r="B124"/>
    </row>
    <row r="125" spans="1:2" x14ac:dyDescent="0.2">
      <c r="A125"/>
      <c r="B125"/>
    </row>
    <row r="126" spans="1:2" x14ac:dyDescent="0.2">
      <c r="A126"/>
      <c r="B126"/>
    </row>
    <row r="127" spans="1:2" x14ac:dyDescent="0.2">
      <c r="A127"/>
      <c r="B127"/>
    </row>
    <row r="128" spans="1:2" x14ac:dyDescent="0.2">
      <c r="A128"/>
      <c r="B128"/>
    </row>
    <row r="129" spans="1:2" x14ac:dyDescent="0.2">
      <c r="A129"/>
      <c r="B129"/>
    </row>
    <row r="130" spans="1:2" x14ac:dyDescent="0.2">
      <c r="A130"/>
      <c r="B130"/>
    </row>
    <row r="131" spans="1:2" x14ac:dyDescent="0.2">
      <c r="A131"/>
      <c r="B131"/>
    </row>
    <row r="132" spans="1:2" x14ac:dyDescent="0.2">
      <c r="A132"/>
      <c r="B132"/>
    </row>
    <row r="133" spans="1:2" x14ac:dyDescent="0.2">
      <c r="A133"/>
      <c r="B133"/>
    </row>
    <row r="134" spans="1:2" x14ac:dyDescent="0.2">
      <c r="A134"/>
      <c r="B134"/>
    </row>
    <row r="135" spans="1:2" x14ac:dyDescent="0.2">
      <c r="A135"/>
      <c r="B135"/>
    </row>
    <row r="136" spans="1:2" x14ac:dyDescent="0.2">
      <c r="A136"/>
      <c r="B136"/>
    </row>
    <row r="137" spans="1:2" x14ac:dyDescent="0.2">
      <c r="A137"/>
      <c r="B137"/>
    </row>
    <row r="138" spans="1:2" x14ac:dyDescent="0.2">
      <c r="A138"/>
      <c r="B138"/>
    </row>
    <row r="139" spans="1:2" x14ac:dyDescent="0.2">
      <c r="A139"/>
      <c r="B139"/>
    </row>
    <row r="140" spans="1:2" x14ac:dyDescent="0.2">
      <c r="A140"/>
      <c r="B140"/>
    </row>
    <row r="141" spans="1:2" x14ac:dyDescent="0.2">
      <c r="A141"/>
      <c r="B141"/>
    </row>
    <row r="142" spans="1:2" x14ac:dyDescent="0.2">
      <c r="A142"/>
      <c r="B142"/>
    </row>
    <row r="143" spans="1:2" x14ac:dyDescent="0.2">
      <c r="A143"/>
      <c r="B143"/>
    </row>
    <row r="144" spans="1:2" x14ac:dyDescent="0.2">
      <c r="A144"/>
      <c r="B144"/>
    </row>
    <row r="145" spans="1:2" x14ac:dyDescent="0.2">
      <c r="A145"/>
      <c r="B145"/>
    </row>
    <row r="146" spans="1:2" x14ac:dyDescent="0.2">
      <c r="A146"/>
      <c r="B146"/>
    </row>
    <row r="147" spans="1:2" x14ac:dyDescent="0.2">
      <c r="A147"/>
      <c r="B147"/>
    </row>
    <row r="148" spans="1:2" x14ac:dyDescent="0.2">
      <c r="A148"/>
      <c r="B148"/>
    </row>
    <row r="149" spans="1:2" x14ac:dyDescent="0.2">
      <c r="A149"/>
      <c r="B149"/>
    </row>
    <row r="150" spans="1:2" x14ac:dyDescent="0.2">
      <c r="A150"/>
      <c r="B150"/>
    </row>
    <row r="151" spans="1:2" x14ac:dyDescent="0.2">
      <c r="A151"/>
      <c r="B151"/>
    </row>
    <row r="152" spans="1:2" x14ac:dyDescent="0.2">
      <c r="A152"/>
      <c r="B152"/>
    </row>
    <row r="153" spans="1:2" x14ac:dyDescent="0.2">
      <c r="A153"/>
      <c r="B153"/>
    </row>
    <row r="154" spans="1:2" x14ac:dyDescent="0.2">
      <c r="A154"/>
      <c r="B154"/>
    </row>
    <row r="155" spans="1:2" x14ac:dyDescent="0.2">
      <c r="A155"/>
      <c r="B155"/>
    </row>
    <row r="156" spans="1:2" x14ac:dyDescent="0.2">
      <c r="A156"/>
      <c r="B156"/>
    </row>
    <row r="157" spans="1:2" x14ac:dyDescent="0.2">
      <c r="A157"/>
      <c r="B157"/>
    </row>
    <row r="158" spans="1:2" x14ac:dyDescent="0.2">
      <c r="A158"/>
      <c r="B158"/>
    </row>
    <row r="159" spans="1:2" x14ac:dyDescent="0.2">
      <c r="A159"/>
      <c r="B159"/>
    </row>
    <row r="160" spans="1:2" x14ac:dyDescent="0.2">
      <c r="A160"/>
      <c r="B160"/>
    </row>
    <row r="161" spans="1:2" x14ac:dyDescent="0.2">
      <c r="A161"/>
      <c r="B161"/>
    </row>
    <row r="162" spans="1:2" x14ac:dyDescent="0.2">
      <c r="A162"/>
      <c r="B162"/>
    </row>
    <row r="163" spans="1:2" x14ac:dyDescent="0.2">
      <c r="A163"/>
      <c r="B163"/>
    </row>
    <row r="164" spans="1:2" x14ac:dyDescent="0.2">
      <c r="A164"/>
      <c r="B164"/>
    </row>
    <row r="165" spans="1:2" x14ac:dyDescent="0.2">
      <c r="A165"/>
      <c r="B165"/>
    </row>
    <row r="166" spans="1:2" x14ac:dyDescent="0.2">
      <c r="A166"/>
      <c r="B166"/>
    </row>
    <row r="167" spans="1:2" x14ac:dyDescent="0.2">
      <c r="A167"/>
      <c r="B167"/>
    </row>
    <row r="168" spans="1:2" x14ac:dyDescent="0.2">
      <c r="A168"/>
      <c r="B168"/>
    </row>
    <row r="169" spans="1:2" x14ac:dyDescent="0.2">
      <c r="A169"/>
      <c r="B169"/>
    </row>
    <row r="170" spans="1:2" x14ac:dyDescent="0.2">
      <c r="A170"/>
      <c r="B170"/>
    </row>
    <row r="171" spans="1:2" x14ac:dyDescent="0.2">
      <c r="A171"/>
      <c r="B171"/>
    </row>
    <row r="172" spans="1:2" x14ac:dyDescent="0.2">
      <c r="A172"/>
      <c r="B172"/>
    </row>
    <row r="173" spans="1:2" x14ac:dyDescent="0.2">
      <c r="A173"/>
      <c r="B173"/>
    </row>
    <row r="174" spans="1:2" x14ac:dyDescent="0.2">
      <c r="A174"/>
      <c r="B174"/>
    </row>
    <row r="175" spans="1:2" x14ac:dyDescent="0.2">
      <c r="A175"/>
      <c r="B175"/>
    </row>
    <row r="176" spans="1:2" x14ac:dyDescent="0.2">
      <c r="A176"/>
      <c r="B176"/>
    </row>
    <row r="177" spans="1:2" x14ac:dyDescent="0.2">
      <c r="A177"/>
      <c r="B177"/>
    </row>
    <row r="178" spans="1:2" ht="12.75" customHeight="1" x14ac:dyDescent="0.2">
      <c r="A178"/>
      <c r="B178"/>
    </row>
    <row r="179" spans="1:2" ht="12.75" customHeight="1" x14ac:dyDescent="0.2">
      <c r="A179"/>
      <c r="B179"/>
    </row>
    <row r="180" spans="1:2" ht="12.75" customHeight="1" x14ac:dyDescent="0.2">
      <c r="A180"/>
      <c r="B180"/>
    </row>
    <row r="181" spans="1:2" ht="12.75" customHeight="1" x14ac:dyDescent="0.2">
      <c r="A181"/>
      <c r="B181"/>
    </row>
    <row r="182" spans="1:2" ht="12.75" customHeight="1" x14ac:dyDescent="0.2">
      <c r="A182"/>
      <c r="B182"/>
    </row>
    <row r="183" spans="1:2" x14ac:dyDescent="0.2">
      <c r="A183"/>
      <c r="B183"/>
    </row>
    <row r="184" spans="1:2" x14ac:dyDescent="0.2">
      <c r="A184"/>
      <c r="B184"/>
    </row>
    <row r="185" spans="1:2" x14ac:dyDescent="0.2">
      <c r="A185"/>
      <c r="B185"/>
    </row>
    <row r="186" spans="1:2" x14ac:dyDescent="0.2">
      <c r="A186"/>
      <c r="B186"/>
    </row>
    <row r="187" spans="1:2" x14ac:dyDescent="0.2">
      <c r="A187"/>
      <c r="B187"/>
    </row>
    <row r="188" spans="1:2" x14ac:dyDescent="0.2">
      <c r="A188"/>
      <c r="B188"/>
    </row>
    <row r="189" spans="1:2" x14ac:dyDescent="0.2">
      <c r="A189"/>
      <c r="B189"/>
    </row>
    <row r="190" spans="1:2" x14ac:dyDescent="0.2">
      <c r="A190"/>
      <c r="B190"/>
    </row>
    <row r="191" spans="1:2" x14ac:dyDescent="0.2">
      <c r="A191"/>
      <c r="B191"/>
    </row>
    <row r="192" spans="1:2" x14ac:dyDescent="0.2">
      <c r="A192"/>
      <c r="B192"/>
    </row>
    <row r="193" spans="1:2" x14ac:dyDescent="0.2">
      <c r="A193"/>
      <c r="B193"/>
    </row>
    <row r="194" spans="1:2" x14ac:dyDescent="0.2">
      <c r="A194"/>
      <c r="B194"/>
    </row>
    <row r="195" spans="1:2" x14ac:dyDescent="0.2">
      <c r="A195"/>
      <c r="B195"/>
    </row>
    <row r="196" spans="1:2" x14ac:dyDescent="0.2">
      <c r="A196"/>
      <c r="B196"/>
    </row>
    <row r="197" spans="1:2" x14ac:dyDescent="0.2">
      <c r="A197"/>
      <c r="B197"/>
    </row>
    <row r="198" spans="1:2" x14ac:dyDescent="0.2">
      <c r="A198"/>
      <c r="B198"/>
    </row>
    <row r="199" spans="1:2" x14ac:dyDescent="0.2">
      <c r="A199"/>
      <c r="B199"/>
    </row>
    <row r="200" spans="1:2" x14ac:dyDescent="0.2">
      <c r="A200"/>
      <c r="B200"/>
    </row>
    <row r="201" spans="1:2" x14ac:dyDescent="0.2">
      <c r="A201"/>
      <c r="B201"/>
    </row>
    <row r="202" spans="1:2" x14ac:dyDescent="0.2">
      <c r="A202"/>
      <c r="B202"/>
    </row>
    <row r="203" spans="1:2" x14ac:dyDescent="0.2">
      <c r="A203"/>
      <c r="B203"/>
    </row>
    <row r="204" spans="1:2" x14ac:dyDescent="0.2">
      <c r="A204"/>
      <c r="B204"/>
    </row>
    <row r="205" spans="1:2" x14ac:dyDescent="0.2">
      <c r="A205"/>
      <c r="B205"/>
    </row>
    <row r="206" spans="1:2" x14ac:dyDescent="0.2">
      <c r="A206"/>
      <c r="B206"/>
    </row>
    <row r="207" spans="1:2" x14ac:dyDescent="0.2">
      <c r="A207"/>
      <c r="B207"/>
    </row>
    <row r="208" spans="1:2" x14ac:dyDescent="0.2">
      <c r="A208"/>
      <c r="B208"/>
    </row>
    <row r="209" spans="1:2" x14ac:dyDescent="0.2">
      <c r="A209"/>
      <c r="B209"/>
    </row>
    <row r="210" spans="1:2" x14ac:dyDescent="0.2">
      <c r="A210"/>
      <c r="B210"/>
    </row>
    <row r="211" spans="1:2" x14ac:dyDescent="0.2">
      <c r="A211"/>
      <c r="B211"/>
    </row>
    <row r="212" spans="1:2" x14ac:dyDescent="0.2">
      <c r="A212"/>
      <c r="B212"/>
    </row>
    <row r="213" spans="1:2" x14ac:dyDescent="0.2">
      <c r="A213"/>
      <c r="B213"/>
    </row>
    <row r="214" spans="1:2" x14ac:dyDescent="0.2">
      <c r="A214"/>
      <c r="B214"/>
    </row>
    <row r="215" spans="1:2" x14ac:dyDescent="0.2">
      <c r="A215"/>
      <c r="B215"/>
    </row>
    <row r="216" spans="1:2" x14ac:dyDescent="0.2">
      <c r="A216"/>
      <c r="B216"/>
    </row>
    <row r="217" spans="1:2" x14ac:dyDescent="0.2">
      <c r="A217"/>
      <c r="B217"/>
    </row>
    <row r="218" spans="1:2" x14ac:dyDescent="0.2">
      <c r="A218"/>
      <c r="B218"/>
    </row>
    <row r="219" spans="1:2" x14ac:dyDescent="0.2">
      <c r="A219"/>
      <c r="B219"/>
    </row>
    <row r="220" spans="1:2" x14ac:dyDescent="0.2">
      <c r="A220"/>
      <c r="B220"/>
    </row>
    <row r="221" spans="1:2" x14ac:dyDescent="0.2">
      <c r="A221"/>
      <c r="B221"/>
    </row>
    <row r="222" spans="1:2" x14ac:dyDescent="0.2">
      <c r="A222"/>
      <c r="B222"/>
    </row>
    <row r="223" spans="1:2" x14ac:dyDescent="0.2">
      <c r="A223"/>
      <c r="B223"/>
    </row>
    <row r="224" spans="1:2" x14ac:dyDescent="0.2">
      <c r="A224"/>
      <c r="B224"/>
    </row>
    <row r="225" spans="1:2" x14ac:dyDescent="0.2">
      <c r="A225"/>
      <c r="B225"/>
    </row>
    <row r="226" spans="1:2" x14ac:dyDescent="0.2">
      <c r="A226"/>
      <c r="B226"/>
    </row>
    <row r="227" spans="1:2" x14ac:dyDescent="0.2">
      <c r="A227"/>
      <c r="B227"/>
    </row>
    <row r="228" spans="1:2" x14ac:dyDescent="0.2">
      <c r="A228"/>
      <c r="B228"/>
    </row>
    <row r="229" spans="1:2" x14ac:dyDescent="0.2">
      <c r="A229"/>
      <c r="B229"/>
    </row>
    <row r="230" spans="1:2" x14ac:dyDescent="0.2">
      <c r="A230"/>
      <c r="B230"/>
    </row>
    <row r="231" spans="1:2" x14ac:dyDescent="0.2">
      <c r="A231"/>
      <c r="B231"/>
    </row>
    <row r="232" spans="1:2" x14ac:dyDescent="0.2">
      <c r="A232"/>
      <c r="B232"/>
    </row>
    <row r="233" spans="1:2" x14ac:dyDescent="0.2">
      <c r="A233"/>
      <c r="B2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4</vt:i4>
      </vt:variant>
    </vt:vector>
  </HeadingPairs>
  <TitlesOfParts>
    <vt:vector size="9" baseType="lpstr">
      <vt:lpstr>Tulokset-finaali</vt:lpstr>
      <vt:lpstr>Finaali</vt:lpstr>
      <vt:lpstr>HK-finaali</vt:lpstr>
      <vt:lpstr>Pelaajat-finaali</vt:lpstr>
      <vt:lpstr>HK-välitaulu</vt:lpstr>
      <vt:lpstr>Joukkue01_5</vt:lpstr>
      <vt:lpstr>Joukkue02_5</vt:lpstr>
      <vt:lpstr>Joukkue03_5</vt:lpstr>
      <vt:lpstr>'Tulokset-finaali'!Tulostusalue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Tiski1</dc:creator>
  <cp:lastModifiedBy>Olli Pakonen</cp:lastModifiedBy>
  <cp:lastPrinted>2022-05-08T11:06:38Z</cp:lastPrinted>
  <dcterms:created xsi:type="dcterms:W3CDTF">2016-03-16T10:41:24Z</dcterms:created>
  <dcterms:modified xsi:type="dcterms:W3CDTF">2022-05-11T12:47:24Z</dcterms:modified>
</cp:coreProperties>
</file>